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Rekapitulace!$G$37</definedName>
    <definedName name="Dodavka0">Položky!#REF!</definedName>
    <definedName name="HSV">Rekapitulace!$E$37</definedName>
    <definedName name="HSV0">Položky!#REF!</definedName>
    <definedName name="HZS">Rekapitulace!$I$37</definedName>
    <definedName name="HZS0">Položky!#REF!</definedName>
    <definedName name="JKSO">'Krycí list'!$G$2</definedName>
    <definedName name="MJ">'Krycí list'!$G$5</definedName>
    <definedName name="Mont">Rekapitulace!$H$37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Objednatel">'Krycí list'!$C$10</definedName>
    <definedName name="PocetMJ">'Krycí list'!$G$6</definedName>
    <definedName name="Poznamka">'Krycí list'!$B$37</definedName>
    <definedName name="_xlnm.Print_Area" localSheetId="0">'Krycí list'!$A$1:$G$45</definedName>
    <definedName name="_xlnm.Print_Area" localSheetId="2">Položky!$A$1:$G$409</definedName>
    <definedName name="_xlnm.Print_Area" localSheetId="1">Rekapitulace!$A$1:$I$51</definedName>
    <definedName name="_xlnm.Print_Titles" localSheetId="2">Položky!$1:$6</definedName>
    <definedName name="_xlnm.Print_Titles" localSheetId="1">Rekapitulace!$1:$6</definedName>
    <definedName name="Projektant">'Krycí list'!$C$8</definedName>
    <definedName name="PSV">Rekapitulace!$F$37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01716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408" i="3"/>
  <c r="BE409"/>
  <c r="I36" i="2"/>
  <c r="BC408" i="3"/>
  <c r="BC409"/>
  <c r="G36" i="2"/>
  <c r="BB408" i="3"/>
  <c r="BB409"/>
  <c r="F36" i="2"/>
  <c r="BA408" i="3"/>
  <c r="BA409"/>
  <c r="E36" i="2"/>
  <c r="G408" i="3"/>
  <c r="G409"/>
  <c r="B36" i="2"/>
  <c r="A36"/>
  <c r="C409" i="3"/>
  <c r="BE405"/>
  <c r="BE406"/>
  <c r="I35" i="2"/>
  <c r="BC405" i="3"/>
  <c r="BC406"/>
  <c r="G35" i="2"/>
  <c r="BB405" i="3"/>
  <c r="BB406"/>
  <c r="F35" i="2"/>
  <c r="BA405" i="3"/>
  <c r="BA406"/>
  <c r="E35" i="2"/>
  <c r="G405" i="3"/>
  <c r="G406"/>
  <c r="B35" i="2"/>
  <c r="A35"/>
  <c r="C406" i="3"/>
  <c r="BE402"/>
  <c r="BD402"/>
  <c r="BC402"/>
  <c r="BB402"/>
  <c r="BA402"/>
  <c r="G402"/>
  <c r="BE400"/>
  <c r="BD400"/>
  <c r="BC400"/>
  <c r="BB400"/>
  <c r="G400"/>
  <c r="BA400"/>
  <c r="BE399"/>
  <c r="BD399"/>
  <c r="BC399"/>
  <c r="BB399"/>
  <c r="G399"/>
  <c r="BA399"/>
  <c r="BE397"/>
  <c r="BD397"/>
  <c r="BC397"/>
  <c r="BB397"/>
  <c r="G397"/>
  <c r="BA397"/>
  <c r="BE396"/>
  <c r="BD396"/>
  <c r="BC396"/>
  <c r="BB396"/>
  <c r="BB403"/>
  <c r="F34" i="2"/>
  <c r="G396" i="3"/>
  <c r="BA396"/>
  <c r="BA403"/>
  <c r="E34" i="2"/>
  <c r="B34"/>
  <c r="A34"/>
  <c r="C403" i="3"/>
  <c r="BE389"/>
  <c r="BD389"/>
  <c r="BC389"/>
  <c r="BA389"/>
  <c r="G389"/>
  <c r="BB389"/>
  <c r="BE384"/>
  <c r="BD384"/>
  <c r="BC384"/>
  <c r="BA384"/>
  <c r="G384"/>
  <c r="BB384"/>
  <c r="BE382"/>
  <c r="BD382"/>
  <c r="BC382"/>
  <c r="BA382"/>
  <c r="G382"/>
  <c r="BB382"/>
  <c r="BE378"/>
  <c r="BD378"/>
  <c r="BC378"/>
  <c r="BA378"/>
  <c r="G378"/>
  <c r="BB378"/>
  <c r="BE375"/>
  <c r="BD375"/>
  <c r="BC375"/>
  <c r="BA375"/>
  <c r="G375"/>
  <c r="BB375"/>
  <c r="B33" i="2"/>
  <c r="A33"/>
  <c r="C394" i="3"/>
  <c r="BE369"/>
  <c r="BE373"/>
  <c r="I32" i="2"/>
  <c r="BD369" i="3"/>
  <c r="BD373"/>
  <c r="H32" i="2"/>
  <c r="BC369" i="3"/>
  <c r="BC373"/>
  <c r="G32" i="2"/>
  <c r="BA369" i="3"/>
  <c r="BA373"/>
  <c r="E32" i="2"/>
  <c r="G369" i="3"/>
  <c r="BB369"/>
  <c r="BB373"/>
  <c r="F32" i="2"/>
  <c r="B32"/>
  <c r="A32"/>
  <c r="C373" i="3"/>
  <c r="BE366"/>
  <c r="BD366"/>
  <c r="BC366"/>
  <c r="BA366"/>
  <c r="G366"/>
  <c r="BB366"/>
  <c r="BE364"/>
  <c r="BD364"/>
  <c r="BC364"/>
  <c r="BA364"/>
  <c r="G364"/>
  <c r="BB364"/>
  <c r="BE363"/>
  <c r="BD363"/>
  <c r="BC363"/>
  <c r="BA363"/>
  <c r="G363"/>
  <c r="BB363"/>
  <c r="BE362"/>
  <c r="BD362"/>
  <c r="BC362"/>
  <c r="BA362"/>
  <c r="G362"/>
  <c r="BB362"/>
  <c r="BE351"/>
  <c r="BD351"/>
  <c r="BC351"/>
  <c r="BA351"/>
  <c r="G351"/>
  <c r="BB351"/>
  <c r="B31" i="2"/>
  <c r="A31"/>
  <c r="C367" i="3"/>
  <c r="BE348"/>
  <c r="BD348"/>
  <c r="BC348"/>
  <c r="BA348"/>
  <c r="G348"/>
  <c r="BB348"/>
  <c r="BE346"/>
  <c r="BD346"/>
  <c r="BC346"/>
  <c r="BA346"/>
  <c r="G346"/>
  <c r="BB346"/>
  <c r="B30" i="2"/>
  <c r="A30"/>
  <c r="BD349" i="3"/>
  <c r="H30" i="2"/>
  <c r="C349" i="3"/>
  <c r="BE343"/>
  <c r="BD343"/>
  <c r="BC343"/>
  <c r="BA343"/>
  <c r="G343"/>
  <c r="BB343"/>
  <c r="BE341"/>
  <c r="BD341"/>
  <c r="BC341"/>
  <c r="BA341"/>
  <c r="G341"/>
  <c r="BB341"/>
  <c r="BE340"/>
  <c r="BD340"/>
  <c r="BC340"/>
  <c r="BB340"/>
  <c r="BA340"/>
  <c r="G340"/>
  <c r="BE338"/>
  <c r="BD338"/>
  <c r="BC338"/>
  <c r="BA338"/>
  <c r="G338"/>
  <c r="BB338"/>
  <c r="BE336"/>
  <c r="BD336"/>
  <c r="BC336"/>
  <c r="BA336"/>
  <c r="G336"/>
  <c r="BB336"/>
  <c r="B29" i="2"/>
  <c r="A29"/>
  <c r="BD344" i="3"/>
  <c r="H29" i="2"/>
  <c r="C344" i="3"/>
  <c r="BE333"/>
  <c r="BD333"/>
  <c r="BC333"/>
  <c r="BB333"/>
  <c r="BA333"/>
  <c r="G333"/>
  <c r="BE332"/>
  <c r="BD332"/>
  <c r="BC332"/>
  <c r="BA332"/>
  <c r="G332"/>
  <c r="BB332"/>
  <c r="BE329"/>
  <c r="BD329"/>
  <c r="BC329"/>
  <c r="BA329"/>
  <c r="G329"/>
  <c r="BB329"/>
  <c r="BE328"/>
  <c r="BD328"/>
  <c r="BC328"/>
  <c r="BA328"/>
  <c r="G328"/>
  <c r="BB328"/>
  <c r="BE326"/>
  <c r="BD326"/>
  <c r="BC326"/>
  <c r="BA326"/>
  <c r="G326"/>
  <c r="BB326"/>
  <c r="BE324"/>
  <c r="BD324"/>
  <c r="BC324"/>
  <c r="BA324"/>
  <c r="G324"/>
  <c r="BB324"/>
  <c r="BE323"/>
  <c r="BD323"/>
  <c r="BC323"/>
  <c r="BB323"/>
  <c r="BA323"/>
  <c r="G323"/>
  <c r="BE322"/>
  <c r="BD322"/>
  <c r="BC322"/>
  <c r="BA322"/>
  <c r="G322"/>
  <c r="BB322"/>
  <c r="BE320"/>
  <c r="BD320"/>
  <c r="BC320"/>
  <c r="BA320"/>
  <c r="G320"/>
  <c r="BB320"/>
  <c r="B28" i="2"/>
  <c r="A28"/>
  <c r="C334" i="3"/>
  <c r="BE317"/>
  <c r="BD317"/>
  <c r="BC317"/>
  <c r="BA317"/>
  <c r="G317"/>
  <c r="BB317"/>
  <c r="BE316"/>
  <c r="BD316"/>
  <c r="BC316"/>
  <c r="BA316"/>
  <c r="G316"/>
  <c r="BB316"/>
  <c r="BE315"/>
  <c r="BD315"/>
  <c r="BC315"/>
  <c r="BA315"/>
  <c r="G315"/>
  <c r="BB315"/>
  <c r="BE314"/>
  <c r="BD314"/>
  <c r="BC314"/>
  <c r="BA314"/>
  <c r="G314"/>
  <c r="BB314"/>
  <c r="BE313"/>
  <c r="BD313"/>
  <c r="BC313"/>
  <c r="BB313"/>
  <c r="BA313"/>
  <c r="G313"/>
  <c r="BE312"/>
  <c r="BD312"/>
  <c r="BC312"/>
  <c r="BA312"/>
  <c r="G312"/>
  <c r="BB312"/>
  <c r="BE311"/>
  <c r="BD311"/>
  <c r="BC311"/>
  <c r="BA311"/>
  <c r="G311"/>
  <c r="BE310"/>
  <c r="BD310"/>
  <c r="BC310"/>
  <c r="BA310"/>
  <c r="G310"/>
  <c r="BB310"/>
  <c r="BE309"/>
  <c r="BD309"/>
  <c r="BD318"/>
  <c r="H27" i="2"/>
  <c r="BC309" i="3"/>
  <c r="BA309"/>
  <c r="G309"/>
  <c r="BB309"/>
  <c r="B27" i="2"/>
  <c r="A27"/>
  <c r="C318" i="3"/>
  <c r="BE306"/>
  <c r="BD306"/>
  <c r="BC306"/>
  <c r="BA306"/>
  <c r="G306"/>
  <c r="BB306"/>
  <c r="BE305"/>
  <c r="BD305"/>
  <c r="BC305"/>
  <c r="BA305"/>
  <c r="G305"/>
  <c r="BB305"/>
  <c r="BE304"/>
  <c r="BD304"/>
  <c r="BC304"/>
  <c r="BB304"/>
  <c r="BA304"/>
  <c r="G304"/>
  <c r="BE303"/>
  <c r="BD303"/>
  <c r="BC303"/>
  <c r="BA303"/>
  <c r="G303"/>
  <c r="BB303"/>
  <c r="BE302"/>
  <c r="BD302"/>
  <c r="BC302"/>
  <c r="BB302"/>
  <c r="BA302"/>
  <c r="G302"/>
  <c r="BE301"/>
  <c r="BD301"/>
  <c r="BC301"/>
  <c r="BA301"/>
  <c r="G301"/>
  <c r="BB301"/>
  <c r="BE300"/>
  <c r="BD300"/>
  <c r="BC300"/>
  <c r="BA300"/>
  <c r="G300"/>
  <c r="BB300"/>
  <c r="BE299"/>
  <c r="BD299"/>
  <c r="BC299"/>
  <c r="BA299"/>
  <c r="G299"/>
  <c r="BB299"/>
  <c r="BE298"/>
  <c r="BD298"/>
  <c r="BC298"/>
  <c r="BA298"/>
  <c r="G298"/>
  <c r="BB298"/>
  <c r="BE297"/>
  <c r="BD297"/>
  <c r="BC297"/>
  <c r="BA297"/>
  <c r="G297"/>
  <c r="BB297"/>
  <c r="BE296"/>
  <c r="BD296"/>
  <c r="BC296"/>
  <c r="BA296"/>
  <c r="G296"/>
  <c r="BB296"/>
  <c r="BE295"/>
  <c r="BD295"/>
  <c r="BC295"/>
  <c r="BA295"/>
  <c r="G295"/>
  <c r="BB295"/>
  <c r="BE294"/>
  <c r="BD294"/>
  <c r="BC294"/>
  <c r="BA294"/>
  <c r="G294"/>
  <c r="BB294"/>
  <c r="BE293"/>
  <c r="BD293"/>
  <c r="BC293"/>
  <c r="BA293"/>
  <c r="G293"/>
  <c r="BB293"/>
  <c r="BE292"/>
  <c r="BD292"/>
  <c r="BC292"/>
  <c r="BA292"/>
  <c r="G292"/>
  <c r="BB292"/>
  <c r="BE291"/>
  <c r="BD291"/>
  <c r="BC291"/>
  <c r="BA291"/>
  <c r="G291"/>
  <c r="BB291"/>
  <c r="BE290"/>
  <c r="BD290"/>
  <c r="BC290"/>
  <c r="BA290"/>
  <c r="G290"/>
  <c r="BB290"/>
  <c r="BE289"/>
  <c r="BD289"/>
  <c r="BC289"/>
  <c r="BA289"/>
  <c r="G289"/>
  <c r="BB289"/>
  <c r="BE288"/>
  <c r="BD288"/>
  <c r="BC288"/>
  <c r="BB288"/>
  <c r="BA288"/>
  <c r="G288"/>
  <c r="BE287"/>
  <c r="BD287"/>
  <c r="BC287"/>
  <c r="BA287"/>
  <c r="G287"/>
  <c r="BB287"/>
  <c r="BE286"/>
  <c r="BD286"/>
  <c r="BC286"/>
  <c r="BB286"/>
  <c r="BA286"/>
  <c r="G286"/>
  <c r="BE285"/>
  <c r="BD285"/>
  <c r="BC285"/>
  <c r="BA285"/>
  <c r="G285"/>
  <c r="BB285"/>
  <c r="BE284"/>
  <c r="BD284"/>
  <c r="BD307"/>
  <c r="H26" i="2"/>
  <c r="BC284" i="3"/>
  <c r="BA284"/>
  <c r="G284"/>
  <c r="BB284"/>
  <c r="B26" i="2"/>
  <c r="A26"/>
  <c r="C307" i="3"/>
  <c r="BE281"/>
  <c r="BD281"/>
  <c r="BC281"/>
  <c r="BA281"/>
  <c r="G281"/>
  <c r="BB281"/>
  <c r="BE279"/>
  <c r="BD279"/>
  <c r="BC279"/>
  <c r="BA279"/>
  <c r="G279"/>
  <c r="BB279"/>
  <c r="BE276"/>
  <c r="BD276"/>
  <c r="BC276"/>
  <c r="BA276"/>
  <c r="G276"/>
  <c r="BB276"/>
  <c r="BE274"/>
  <c r="BD274"/>
  <c r="BC274"/>
  <c r="BA274"/>
  <c r="G274"/>
  <c r="BB274"/>
  <c r="B25" i="2"/>
  <c r="A25"/>
  <c r="C282" i="3"/>
  <c r="BE271"/>
  <c r="BD271"/>
  <c r="BC271"/>
  <c r="BA271"/>
  <c r="G271"/>
  <c r="BB271"/>
  <c r="BE270"/>
  <c r="BD270"/>
  <c r="BC270"/>
  <c r="BA270"/>
  <c r="G270"/>
  <c r="BB270"/>
  <c r="BE269"/>
  <c r="BD269"/>
  <c r="BC269"/>
  <c r="BA269"/>
  <c r="G269"/>
  <c r="BB269"/>
  <c r="BE268"/>
  <c r="BD268"/>
  <c r="BC268"/>
  <c r="BA268"/>
  <c r="G268"/>
  <c r="BB268"/>
  <c r="BE266"/>
  <c r="BD266"/>
  <c r="BC266"/>
  <c r="BA266"/>
  <c r="G266"/>
  <c r="BB266"/>
  <c r="B24" i="2"/>
  <c r="A24"/>
  <c r="C272" i="3"/>
  <c r="BE263"/>
  <c r="BE264"/>
  <c r="I23" i="2"/>
  <c r="BD263" i="3"/>
  <c r="BD264"/>
  <c r="H23" i="2"/>
  <c r="BC263" i="3"/>
  <c r="BC264"/>
  <c r="G23" i="2"/>
  <c r="BA263" i="3"/>
  <c r="BA264"/>
  <c r="E23" i="2"/>
  <c r="G263" i="3"/>
  <c r="BB263"/>
  <c r="BB264"/>
  <c r="F23" i="2"/>
  <c r="B23"/>
  <c r="A23"/>
  <c r="C264" i="3"/>
  <c r="BE260"/>
  <c r="BE261"/>
  <c r="I22" i="2"/>
  <c r="BD260" i="3"/>
  <c r="BD261"/>
  <c r="H22" i="2"/>
  <c r="BC260" i="3"/>
  <c r="BC261"/>
  <c r="G22" i="2"/>
  <c r="BA260" i="3"/>
  <c r="BA261"/>
  <c r="E22" i="2"/>
  <c r="G260" i="3"/>
  <c r="BB260"/>
  <c r="BB261"/>
  <c r="F22" i="2"/>
  <c r="B22"/>
  <c r="A22"/>
  <c r="C261" i="3"/>
  <c r="BE257"/>
  <c r="BD257"/>
  <c r="BC257"/>
  <c r="BA257"/>
  <c r="G257"/>
  <c r="BB257"/>
  <c r="BE255"/>
  <c r="BD255"/>
  <c r="BC255"/>
  <c r="BA255"/>
  <c r="G255"/>
  <c r="BB255"/>
  <c r="BE252"/>
  <c r="BD252"/>
  <c r="BC252"/>
  <c r="BA252"/>
  <c r="G252"/>
  <c r="BB252"/>
  <c r="B21" i="2"/>
  <c r="A21"/>
  <c r="C258" i="3"/>
  <c r="BE249"/>
  <c r="BD249"/>
  <c r="BC249"/>
  <c r="BA249"/>
  <c r="BA250"/>
  <c r="E20" i="2"/>
  <c r="G249" i="3"/>
  <c r="BB249"/>
  <c r="BE246"/>
  <c r="BD246"/>
  <c r="BD250"/>
  <c r="H20" i="2"/>
  <c r="BC246" i="3"/>
  <c r="BA246"/>
  <c r="G246"/>
  <c r="BB246"/>
  <c r="BB250"/>
  <c r="F20" i="2"/>
  <c r="B20"/>
  <c r="A20"/>
  <c r="C250" i="3"/>
  <c r="BE243"/>
  <c r="BD243"/>
  <c r="BC243"/>
  <c r="BC244"/>
  <c r="G19" i="2"/>
  <c r="BB243" i="3"/>
  <c r="BB244"/>
  <c r="F19" i="2"/>
  <c r="G243" i="3"/>
  <c r="BA243"/>
  <c r="BA244"/>
  <c r="E19" i="2"/>
  <c r="B19"/>
  <c r="A19"/>
  <c r="BE244" i="3"/>
  <c r="I19" i="2"/>
  <c r="BD244" i="3"/>
  <c r="H19" i="2"/>
  <c r="C244" i="3"/>
  <c r="BE239"/>
  <c r="BD239"/>
  <c r="BC239"/>
  <c r="BB239"/>
  <c r="G239"/>
  <c r="BA239"/>
  <c r="BE238"/>
  <c r="BD238"/>
  <c r="BC238"/>
  <c r="BB238"/>
  <c r="G238"/>
  <c r="BA238"/>
  <c r="BE235"/>
  <c r="BD235"/>
  <c r="BC235"/>
  <c r="BB235"/>
  <c r="G235"/>
  <c r="BA235"/>
  <c r="BE233"/>
  <c r="BD233"/>
  <c r="BC233"/>
  <c r="BB233"/>
  <c r="G233"/>
  <c r="BA233"/>
  <c r="BE230"/>
  <c r="BD230"/>
  <c r="BC230"/>
  <c r="BB230"/>
  <c r="G230"/>
  <c r="BA230"/>
  <c r="BE225"/>
  <c r="BD225"/>
  <c r="BC225"/>
  <c r="BB225"/>
  <c r="BA225"/>
  <c r="G225"/>
  <c r="BE224"/>
  <c r="BD224"/>
  <c r="BC224"/>
  <c r="BB224"/>
  <c r="G224"/>
  <c r="BA224"/>
  <c r="BE223"/>
  <c r="BD223"/>
  <c r="BC223"/>
  <c r="BB223"/>
  <c r="G223"/>
  <c r="BA223"/>
  <c r="BE222"/>
  <c r="BD222"/>
  <c r="BC222"/>
  <c r="BB222"/>
  <c r="G222"/>
  <c r="BA222"/>
  <c r="BE221"/>
  <c r="BD221"/>
  <c r="BC221"/>
  <c r="BB221"/>
  <c r="G221"/>
  <c r="BA221"/>
  <c r="BE220"/>
  <c r="BD220"/>
  <c r="BC220"/>
  <c r="BB220"/>
  <c r="G220"/>
  <c r="BA220"/>
  <c r="BE218"/>
  <c r="BD218"/>
  <c r="BC218"/>
  <c r="BB218"/>
  <c r="G218"/>
  <c r="BA218"/>
  <c r="BE214"/>
  <c r="BD214"/>
  <c r="BC214"/>
  <c r="BB214"/>
  <c r="G214"/>
  <c r="BA214"/>
  <c r="BE212"/>
  <c r="BD212"/>
  <c r="BC212"/>
  <c r="BB212"/>
  <c r="G212"/>
  <c r="BA212"/>
  <c r="B18" i="2"/>
  <c r="A18"/>
  <c r="C241" i="3"/>
  <c r="BE208"/>
  <c r="BD208"/>
  <c r="BC208"/>
  <c r="BB208"/>
  <c r="G208"/>
  <c r="BA208"/>
  <c r="BE207"/>
  <c r="BD207"/>
  <c r="BC207"/>
  <c r="BB207"/>
  <c r="G207"/>
  <c r="BA207"/>
  <c r="B17" i="2"/>
  <c r="A17"/>
  <c r="G210" i="3"/>
  <c r="C210"/>
  <c r="BE202"/>
  <c r="BD202"/>
  <c r="BC202"/>
  <c r="BB202"/>
  <c r="G202"/>
  <c r="BA202"/>
  <c r="BE201"/>
  <c r="BD201"/>
  <c r="BC201"/>
  <c r="BB201"/>
  <c r="G201"/>
  <c r="BA201"/>
  <c r="BE199"/>
  <c r="BD199"/>
  <c r="BC199"/>
  <c r="BB199"/>
  <c r="G199"/>
  <c r="BA199"/>
  <c r="BE196"/>
  <c r="BD196"/>
  <c r="BC196"/>
  <c r="BB196"/>
  <c r="G196"/>
  <c r="BA196"/>
  <c r="B16" i="2"/>
  <c r="A16"/>
  <c r="C205" i="3"/>
  <c r="BE192"/>
  <c r="BD192"/>
  <c r="BC192"/>
  <c r="BB192"/>
  <c r="G192"/>
  <c r="BA192"/>
  <c r="BE190"/>
  <c r="BD190"/>
  <c r="BC190"/>
  <c r="BB190"/>
  <c r="G190"/>
  <c r="BA190"/>
  <c r="BE187"/>
  <c r="BD187"/>
  <c r="BC187"/>
  <c r="BB187"/>
  <c r="BA187"/>
  <c r="G187"/>
  <c r="B15" i="2"/>
  <c r="A15"/>
  <c r="C194" i="3"/>
  <c r="BE184"/>
  <c r="BD184"/>
  <c r="BC184"/>
  <c r="BB184"/>
  <c r="G184"/>
  <c r="BA184"/>
  <c r="BE181"/>
  <c r="BD181"/>
  <c r="BC181"/>
  <c r="BB181"/>
  <c r="G181"/>
  <c r="BA181"/>
  <c r="BE179"/>
  <c r="BD179"/>
  <c r="BC179"/>
  <c r="BB179"/>
  <c r="BA179"/>
  <c r="G179"/>
  <c r="BE177"/>
  <c r="BD177"/>
  <c r="BC177"/>
  <c r="BB177"/>
  <c r="G177"/>
  <c r="BA177"/>
  <c r="B14" i="2"/>
  <c r="A14"/>
  <c r="C185" i="3"/>
  <c r="BE174"/>
  <c r="BD174"/>
  <c r="BC174"/>
  <c r="BB174"/>
  <c r="G174"/>
  <c r="BA174"/>
  <c r="BE172"/>
  <c r="BD172"/>
  <c r="BC172"/>
  <c r="BB172"/>
  <c r="G172"/>
  <c r="BA172"/>
  <c r="BE170"/>
  <c r="BD170"/>
  <c r="BC170"/>
  <c r="BB170"/>
  <c r="G170"/>
  <c r="BA170"/>
  <c r="BE168"/>
  <c r="BD168"/>
  <c r="BC168"/>
  <c r="BB168"/>
  <c r="G168"/>
  <c r="BA168"/>
  <c r="BE166"/>
  <c r="BD166"/>
  <c r="BC166"/>
  <c r="BB166"/>
  <c r="G166"/>
  <c r="BA166"/>
  <c r="BE164"/>
  <c r="BD164"/>
  <c r="BC164"/>
  <c r="BB164"/>
  <c r="BA164"/>
  <c r="G164"/>
  <c r="BE162"/>
  <c r="BD162"/>
  <c r="BC162"/>
  <c r="BB162"/>
  <c r="G162"/>
  <c r="BA162"/>
  <c r="BE158"/>
  <c r="BD158"/>
  <c r="BC158"/>
  <c r="BB158"/>
  <c r="G158"/>
  <c r="BA158"/>
  <c r="BE154"/>
  <c r="BD154"/>
  <c r="BC154"/>
  <c r="BB154"/>
  <c r="G154"/>
  <c r="BA154"/>
  <c r="BE152"/>
  <c r="BD152"/>
  <c r="BC152"/>
  <c r="BB152"/>
  <c r="G152"/>
  <c r="BA152"/>
  <c r="BE150"/>
  <c r="BD150"/>
  <c r="BC150"/>
  <c r="BB150"/>
  <c r="G150"/>
  <c r="BA150"/>
  <c r="BE148"/>
  <c r="BD148"/>
  <c r="BC148"/>
  <c r="BB148"/>
  <c r="G148"/>
  <c r="B13" i="2"/>
  <c r="A13"/>
  <c r="C175" i="3"/>
  <c r="BE145"/>
  <c r="BD145"/>
  <c r="BC145"/>
  <c r="BB145"/>
  <c r="G145"/>
  <c r="BA145"/>
  <c r="BE144"/>
  <c r="BD144"/>
  <c r="BC144"/>
  <c r="BB144"/>
  <c r="G144"/>
  <c r="BA144"/>
  <c r="BE143"/>
  <c r="BD143"/>
  <c r="BC143"/>
  <c r="BB143"/>
  <c r="G143"/>
  <c r="BA143"/>
  <c r="BE139"/>
  <c r="BD139"/>
  <c r="BC139"/>
  <c r="BB139"/>
  <c r="G139"/>
  <c r="BA139"/>
  <c r="BE132"/>
  <c r="BD132"/>
  <c r="BC132"/>
  <c r="BB132"/>
  <c r="BA132"/>
  <c r="G132"/>
  <c r="BE130"/>
  <c r="BD130"/>
  <c r="BC130"/>
  <c r="BB130"/>
  <c r="G130"/>
  <c r="BA130"/>
  <c r="BE128"/>
  <c r="BD128"/>
  <c r="BC128"/>
  <c r="BB128"/>
  <c r="G128"/>
  <c r="BA128"/>
  <c r="BE126"/>
  <c r="BD126"/>
  <c r="BC126"/>
  <c r="BB126"/>
  <c r="BB146"/>
  <c r="F12" i="2"/>
  <c r="G126" i="3"/>
  <c r="BA126"/>
  <c r="BE125"/>
  <c r="BD125"/>
  <c r="BC125"/>
  <c r="BB125"/>
  <c r="G125"/>
  <c r="B12" i="2"/>
  <c r="A12"/>
  <c r="C146" i="3"/>
  <c r="BE121"/>
  <c r="BD121"/>
  <c r="BC121"/>
  <c r="BB121"/>
  <c r="G121"/>
  <c r="BA121"/>
  <c r="BE119"/>
  <c r="BD119"/>
  <c r="BC119"/>
  <c r="BB119"/>
  <c r="G119"/>
  <c r="BA119"/>
  <c r="BE116"/>
  <c r="BD116"/>
  <c r="BC116"/>
  <c r="BB116"/>
  <c r="BA116"/>
  <c r="G116"/>
  <c r="BE115"/>
  <c r="BD115"/>
  <c r="BC115"/>
  <c r="BC123"/>
  <c r="G11" i="2"/>
  <c r="BB115" i="3"/>
  <c r="G115"/>
  <c r="BA115"/>
  <c r="BE114"/>
  <c r="BD114"/>
  <c r="BD123"/>
  <c r="H11" i="2"/>
  <c r="BC114" i="3"/>
  <c r="BB114"/>
  <c r="G114"/>
  <c r="B11" i="2"/>
  <c r="A11"/>
  <c r="C123" i="3"/>
  <c r="BE111"/>
  <c r="BD111"/>
  <c r="BC111"/>
  <c r="BB111"/>
  <c r="G111"/>
  <c r="BA111"/>
  <c r="BE109"/>
  <c r="BD109"/>
  <c r="BC109"/>
  <c r="BB109"/>
  <c r="G109"/>
  <c r="BA109"/>
  <c r="BE107"/>
  <c r="BD107"/>
  <c r="BC107"/>
  <c r="BB107"/>
  <c r="BA107"/>
  <c r="G107"/>
  <c r="BE106"/>
  <c r="BD106"/>
  <c r="BC106"/>
  <c r="BB106"/>
  <c r="G106"/>
  <c r="BA106"/>
  <c r="BE105"/>
  <c r="BD105"/>
  <c r="BC105"/>
  <c r="BB105"/>
  <c r="BA105"/>
  <c r="G105"/>
  <c r="BE103"/>
  <c r="BD103"/>
  <c r="BC103"/>
  <c r="BB103"/>
  <c r="G103"/>
  <c r="BA103"/>
  <c r="BE101"/>
  <c r="BD101"/>
  <c r="BC101"/>
  <c r="BB101"/>
  <c r="G101"/>
  <c r="BA101"/>
  <c r="BE99"/>
  <c r="BD99"/>
  <c r="BC99"/>
  <c r="BB99"/>
  <c r="G99"/>
  <c r="BA99"/>
  <c r="BE98"/>
  <c r="BD98"/>
  <c r="BC98"/>
  <c r="BB98"/>
  <c r="G98"/>
  <c r="BA98"/>
  <c r="BE96"/>
  <c r="BD96"/>
  <c r="BC96"/>
  <c r="BB96"/>
  <c r="G96"/>
  <c r="BA96"/>
  <c r="BE94"/>
  <c r="BD94"/>
  <c r="BC94"/>
  <c r="BB94"/>
  <c r="BA94"/>
  <c r="G94"/>
  <c r="B10" i="2"/>
  <c r="A10"/>
  <c r="C112" i="3"/>
  <c r="BE90"/>
  <c r="BD90"/>
  <c r="BC90"/>
  <c r="BB90"/>
  <c r="BA90"/>
  <c r="G90"/>
  <c r="BE88"/>
  <c r="BD88"/>
  <c r="BC88"/>
  <c r="BB88"/>
  <c r="G88"/>
  <c r="BA88"/>
  <c r="BE85"/>
  <c r="BD85"/>
  <c r="BC85"/>
  <c r="BB85"/>
  <c r="G85"/>
  <c r="BA85"/>
  <c r="BE84"/>
  <c r="BD84"/>
  <c r="BC84"/>
  <c r="BB84"/>
  <c r="G84"/>
  <c r="BA84"/>
  <c r="BE81"/>
  <c r="BD81"/>
  <c r="BC81"/>
  <c r="BB81"/>
  <c r="G81"/>
  <c r="BA81"/>
  <c r="BE74"/>
  <c r="BD74"/>
  <c r="BC74"/>
  <c r="BB74"/>
  <c r="G74"/>
  <c r="BA74"/>
  <c r="BE72"/>
  <c r="BD72"/>
  <c r="BC72"/>
  <c r="BB72"/>
  <c r="BA72"/>
  <c r="G72"/>
  <c r="BE70"/>
  <c r="BD70"/>
  <c r="BC70"/>
  <c r="BB70"/>
  <c r="G70"/>
  <c r="BA70"/>
  <c r="BE68"/>
  <c r="BD68"/>
  <c r="BC68"/>
  <c r="BB68"/>
  <c r="G68"/>
  <c r="BA68"/>
  <c r="BE67"/>
  <c r="BD67"/>
  <c r="BC67"/>
  <c r="BB67"/>
  <c r="BB92"/>
  <c r="F9" i="2"/>
  <c r="G67" i="3"/>
  <c r="BA67"/>
  <c r="BE63"/>
  <c r="BD63"/>
  <c r="BC63"/>
  <c r="BB63"/>
  <c r="G63"/>
  <c r="B9" i="2"/>
  <c r="A9"/>
  <c r="C92" i="3"/>
  <c r="BE60"/>
  <c r="BD60"/>
  <c r="BC60"/>
  <c r="BB60"/>
  <c r="G60"/>
  <c r="BA60"/>
  <c r="BE56"/>
  <c r="BD56"/>
  <c r="BC56"/>
  <c r="BB56"/>
  <c r="G56"/>
  <c r="BA56"/>
  <c r="BE52"/>
  <c r="BD52"/>
  <c r="BC52"/>
  <c r="BB52"/>
  <c r="BA52"/>
  <c r="G52"/>
  <c r="BE50"/>
  <c r="BD50"/>
  <c r="BC50"/>
  <c r="BB50"/>
  <c r="G50"/>
  <c r="BA50"/>
  <c r="BE48"/>
  <c r="BD48"/>
  <c r="BC48"/>
  <c r="BB48"/>
  <c r="G48"/>
  <c r="BA48"/>
  <c r="BE46"/>
  <c r="BD46"/>
  <c r="BC46"/>
  <c r="BB46"/>
  <c r="BB61"/>
  <c r="F8" i="2"/>
  <c r="G46" i="3"/>
  <c r="BA46"/>
  <c r="B8" i="2"/>
  <c r="A8"/>
  <c r="BD61" i="3"/>
  <c r="H8" i="2"/>
  <c r="C61" i="3"/>
  <c r="BE37"/>
  <c r="BD37"/>
  <c r="BC37"/>
  <c r="BB37"/>
  <c r="G37"/>
  <c r="BA37"/>
  <c r="BE35"/>
  <c r="BD35"/>
  <c r="BC35"/>
  <c r="BB35"/>
  <c r="G35"/>
  <c r="BA35"/>
  <c r="BE29"/>
  <c r="BD29"/>
  <c r="BC29"/>
  <c r="BB29"/>
  <c r="G29"/>
  <c r="BA29"/>
  <c r="BE28"/>
  <c r="BD28"/>
  <c r="BC28"/>
  <c r="BB28"/>
  <c r="G28"/>
  <c r="BA28"/>
  <c r="BE27"/>
  <c r="BD27"/>
  <c r="BC27"/>
  <c r="BB27"/>
  <c r="G27"/>
  <c r="BA27"/>
  <c r="BE24"/>
  <c r="BD24"/>
  <c r="BC24"/>
  <c r="BB24"/>
  <c r="G24"/>
  <c r="BA24"/>
  <c r="BE23"/>
  <c r="BD23"/>
  <c r="BC23"/>
  <c r="BB23"/>
  <c r="G23"/>
  <c r="BA23"/>
  <c r="BE22"/>
  <c r="BD22"/>
  <c r="BC22"/>
  <c r="BB22"/>
  <c r="G22"/>
  <c r="BA22"/>
  <c r="BE19"/>
  <c r="BD19"/>
  <c r="BC19"/>
  <c r="BB19"/>
  <c r="G19"/>
  <c r="BA19"/>
  <c r="BE18"/>
  <c r="BD18"/>
  <c r="BC18"/>
  <c r="BB18"/>
  <c r="G18"/>
  <c r="BA18"/>
  <c r="BE15"/>
  <c r="BD15"/>
  <c r="BC15"/>
  <c r="BB15"/>
  <c r="G15"/>
  <c r="BA15"/>
  <c r="BE12"/>
  <c r="BD12"/>
  <c r="BC12"/>
  <c r="BB12"/>
  <c r="G12"/>
  <c r="BA12"/>
  <c r="BE8"/>
  <c r="BD8"/>
  <c r="BC8"/>
  <c r="BB8"/>
  <c r="G8"/>
  <c r="BA8"/>
  <c r="B7" i="2"/>
  <c r="A7"/>
  <c r="C44" i="3"/>
  <c r="E4"/>
  <c r="C4"/>
  <c r="F3"/>
  <c r="C3"/>
  <c r="C2" i="2"/>
  <c r="C1"/>
  <c r="C33" i="1"/>
  <c r="F33"/>
  <c r="C31"/>
  <c r="C9"/>
  <c r="G7"/>
  <c r="D2"/>
  <c r="C2"/>
  <c r="BD334" i="3"/>
  <c r="H28" i="2"/>
  <c r="BB194" i="3"/>
  <c r="F15" i="2"/>
  <c r="BA210" i="3"/>
  <c r="E17" i="2"/>
  <c r="BC250" i="3"/>
  <c r="G20" i="2"/>
  <c r="G318" i="3"/>
  <c r="BB344"/>
  <c r="F29" i="2"/>
  <c r="BB349" i="3"/>
  <c r="F30" i="2"/>
  <c r="BD44" i="3"/>
  <c r="H7" i="2"/>
  <c r="G92" i="3"/>
  <c r="BB123"/>
  <c r="F11" i="2"/>
  <c r="G146" i="3"/>
  <c r="BD210"/>
  <c r="H17" i="2"/>
  <c r="BE250" i="3"/>
  <c r="I20" i="2"/>
  <c r="BE403" i="3"/>
  <c r="I34" i="2"/>
  <c r="BB205" i="3"/>
  <c r="F16" i="2"/>
  <c r="BB241" i="3"/>
  <c r="F18" i="2"/>
  <c r="G349" i="3"/>
  <c r="BD92"/>
  <c r="H9" i="2"/>
  <c r="BC92" i="3"/>
  <c r="G9" i="2"/>
  <c r="BB112" i="3"/>
  <c r="F10" i="2"/>
  <c r="G123" i="3"/>
  <c r="BD146"/>
  <c r="H12" i="2"/>
  <c r="BC146" i="3"/>
  <c r="G12" i="2"/>
  <c r="BB175" i="3"/>
  <c r="F13" i="2"/>
  <c r="BA272" i="3"/>
  <c r="E24" i="2"/>
  <c r="BA282" i="3"/>
  <c r="E25" i="2"/>
  <c r="BB311" i="3"/>
  <c r="BE334"/>
  <c r="I28" i="2"/>
  <c r="BA367" i="3"/>
  <c r="E31" i="2"/>
  <c r="BA394" i="3"/>
  <c r="E33" i="2"/>
  <c r="G44" i="3"/>
  <c r="BC44"/>
  <c r="G7" i="2"/>
  <c r="BE44" i="3"/>
  <c r="I7" i="2"/>
  <c r="BB44" i="3"/>
  <c r="F7" i="2"/>
  <c r="G61" i="3"/>
  <c r="BC61"/>
  <c r="G8" i="2"/>
  <c r="BE61" i="3"/>
  <c r="I8" i="2"/>
  <c r="BA63" i="3"/>
  <c r="BA92"/>
  <c r="E9" i="2"/>
  <c r="BE92" i="3"/>
  <c r="I9" i="2"/>
  <c r="BE112" i="3"/>
  <c r="I10" i="2"/>
  <c r="G112" i="3"/>
  <c r="BD112"/>
  <c r="H10" i="2"/>
  <c r="BC112" i="3"/>
  <c r="G10" i="2"/>
  <c r="BA114" i="3"/>
  <c r="BE123"/>
  <c r="I11" i="2"/>
  <c r="BA125" i="3"/>
  <c r="BA146"/>
  <c r="E12" i="2"/>
  <c r="BE146" i="3"/>
  <c r="I12" i="2"/>
  <c r="G175" i="3"/>
  <c r="BD175"/>
  <c r="H13" i="2"/>
  <c r="BC175" i="3"/>
  <c r="G13" i="2"/>
  <c r="BA148" i="3"/>
  <c r="BA175"/>
  <c r="E13" i="2"/>
  <c r="BE175" i="3"/>
  <c r="I13" i="2"/>
  <c r="BC185" i="3"/>
  <c r="G14" i="2"/>
  <c r="BD185" i="3"/>
  <c r="H14" i="2"/>
  <c r="BE185" i="3"/>
  <c r="I14" i="2"/>
  <c r="G185" i="3"/>
  <c r="BB185"/>
  <c r="F14" i="2"/>
  <c r="BA194" i="3"/>
  <c r="E15" i="2"/>
  <c r="BE194" i="3"/>
  <c r="I15" i="2"/>
  <c r="G194" i="3"/>
  <c r="BD194"/>
  <c r="H15" i="2"/>
  <c r="BC194" i="3"/>
  <c r="G15" i="2"/>
  <c r="BE205" i="3"/>
  <c r="I16" i="2"/>
  <c r="G205" i="3"/>
  <c r="BD205"/>
  <c r="H16" i="2"/>
  <c r="BC205" i="3"/>
  <c r="G16" i="2"/>
  <c r="BB210" i="3"/>
  <c r="F17" i="2"/>
  <c r="BC210" i="3"/>
  <c r="G17" i="2"/>
  <c r="BE210" i="3"/>
  <c r="I17" i="2"/>
  <c r="BE241" i="3"/>
  <c r="I18" i="2"/>
  <c r="BA241" i="3"/>
  <c r="E18" i="2"/>
  <c r="G241" i="3"/>
  <c r="BD241"/>
  <c r="H18" i="2"/>
  <c r="BC241" i="3"/>
  <c r="G18" i="2"/>
  <c r="G244" i="3"/>
  <c r="G250"/>
  <c r="BA258"/>
  <c r="E21" i="2"/>
  <c r="BD258" i="3"/>
  <c r="H21" i="2"/>
  <c r="BB258" i="3"/>
  <c r="F21" i="2"/>
  <c r="BE258" i="3"/>
  <c r="I21" i="2"/>
  <c r="BC258" i="3"/>
  <c r="G21" i="2"/>
  <c r="BC272" i="3"/>
  <c r="G24" i="2"/>
  <c r="BE272" i="3"/>
  <c r="I24" i="2"/>
  <c r="BD272" i="3"/>
  <c r="H24" i="2"/>
  <c r="BB282" i="3"/>
  <c r="F25" i="2"/>
  <c r="BC282" i="3"/>
  <c r="G25" i="2"/>
  <c r="BE282" i="3"/>
  <c r="I25" i="2"/>
  <c r="BD282" i="3"/>
  <c r="H25" i="2"/>
  <c r="G307" i="3"/>
  <c r="BE307"/>
  <c r="I26" i="2"/>
  <c r="BC307" i="3"/>
  <c r="G26" i="2"/>
  <c r="BA307" i="3"/>
  <c r="E26" i="2"/>
  <c r="BC318" i="3"/>
  <c r="G27" i="2"/>
  <c r="BA318" i="3"/>
  <c r="E27" i="2"/>
  <c r="BE318" i="3"/>
  <c r="I27" i="2"/>
  <c r="BB334" i="3"/>
  <c r="F28" i="2"/>
  <c r="BC334" i="3"/>
  <c r="G28" i="2"/>
  <c r="BA334" i="3"/>
  <c r="E28" i="2"/>
  <c r="G334" i="3"/>
  <c r="G344"/>
  <c r="BE344"/>
  <c r="I29" i="2"/>
  <c r="BC344" i="3"/>
  <c r="G29" i="2"/>
  <c r="BA344" i="3"/>
  <c r="E29" i="2"/>
  <c r="BE349" i="3"/>
  <c r="I30" i="2"/>
  <c r="BC349" i="3"/>
  <c r="G30" i="2"/>
  <c r="BA349" i="3"/>
  <c r="E30" i="2"/>
  <c r="BD367" i="3"/>
  <c r="H31" i="2"/>
  <c r="BB367" i="3"/>
  <c r="F31" i="2"/>
  <c r="BE367" i="3"/>
  <c r="I31" i="2"/>
  <c r="BC367" i="3"/>
  <c r="G31" i="2"/>
  <c r="BB394" i="3"/>
  <c r="F33" i="2"/>
  <c r="BE394" i="3"/>
  <c r="I33" i="2"/>
  <c r="BC394" i="3"/>
  <c r="G33" i="2"/>
  <c r="BD394" i="3"/>
  <c r="H33" i="2"/>
  <c r="G403" i="3"/>
  <c r="BD403"/>
  <c r="H34" i="2"/>
  <c r="BC403" i="3"/>
  <c r="G34" i="2"/>
  <c r="BA112" i="3"/>
  <c r="E10" i="2"/>
  <c r="BB307" i="3"/>
  <c r="F26" i="2"/>
  <c r="BB318" i="3"/>
  <c r="F27" i="2"/>
  <c r="BA44" i="3"/>
  <c r="E7" i="2"/>
  <c r="BA61" i="3"/>
  <c r="E8" i="2"/>
  <c r="BA123" i="3"/>
  <c r="E11" i="2"/>
  <c r="BA185" i="3"/>
  <c r="E14" i="2"/>
  <c r="BA205" i="3"/>
  <c r="E16" i="2"/>
  <c r="BB272" i="3"/>
  <c r="F24" i="2"/>
  <c r="BD405" i="3"/>
  <c r="BD406"/>
  <c r="H35" i="2"/>
  <c r="BD408" i="3"/>
  <c r="BD409"/>
  <c r="H36" i="2"/>
  <c r="G258" i="3"/>
  <c r="G261"/>
  <c r="G264"/>
  <c r="G272"/>
  <c r="G282"/>
  <c r="G367"/>
  <c r="G373"/>
  <c r="G394"/>
  <c r="G37" i="2"/>
  <c r="C18" i="1"/>
  <c r="I37" i="2"/>
  <c r="C21" i="1"/>
  <c r="F37" i="2"/>
  <c r="C16" i="1"/>
  <c r="H37" i="2"/>
  <c r="C17" i="1"/>
  <c r="E37" i="2"/>
  <c r="C15" i="1"/>
  <c r="C19"/>
  <c r="C22"/>
  <c r="G49" i="2"/>
  <c r="I49"/>
  <c r="G48"/>
  <c r="I48"/>
  <c r="G21" i="1"/>
  <c r="G47" i="2"/>
  <c r="I47"/>
  <c r="G20" i="1"/>
  <c r="G46" i="2"/>
  <c r="I46"/>
  <c r="G19" i="1"/>
  <c r="G45" i="2"/>
  <c r="I45"/>
  <c r="G18" i="1"/>
  <c r="G44" i="2"/>
  <c r="I44"/>
  <c r="G17" i="1"/>
  <c r="G43" i="2"/>
  <c r="I43"/>
  <c r="G16" i="1"/>
  <c r="G42" i="2"/>
  <c r="I42"/>
  <c r="G15" i="1"/>
  <c r="H50" i="2"/>
  <c r="G23" i="1"/>
  <c r="G22"/>
  <c r="C23"/>
  <c r="F30"/>
  <c r="F31"/>
  <c r="F34"/>
</calcChain>
</file>

<file path=xl/sharedStrings.xml><?xml version="1.0" encoding="utf-8"?>
<sst xmlns="http://schemas.openxmlformats.org/spreadsheetml/2006/main" count="1088" uniqueCount="662">
  <si>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</si>
  <si>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</si>
  <si>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</si>
  <si>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</si>
  <si>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</si>
  <si>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</si>
  <si>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</si>
  <si>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</si>
  <si>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</si>
  <si>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</si>
  <si>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</si>
  <si>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</si>
  <si>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</si>
  <si>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</si>
  <si>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</si>
  <si>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</si>
  <si>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</si>
  <si>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</si>
  <si>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</si>
  <si>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</si>
  <si>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</si>
  <si>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</si>
  <si>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</si>
  <si>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</si>
  <si>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</si>
  <si>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</si>
  <si>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</si>
  <si>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</si>
  <si>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</si>
  <si>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</si>
  <si>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</si>
  <si>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</si>
  <si>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</si>
  <si>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</si>
  <si>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</si>
  <si>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</si>
  <si>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</si>
  <si>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</si>
  <si>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</si>
  <si>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</si>
  <si>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</si>
  <si>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</si>
  <si>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</si>
  <si>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</si>
  <si>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</si>
  <si>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</si>
  <si>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</si>
  <si>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</si>
  <si>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</si>
  <si>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</si>
  <si>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</si>
  <si>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</si>
  <si>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</si>
  <si>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</si>
  <si>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</si>
  <si>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</si>
  <si>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</si>
  <si>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</si>
  <si>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</si>
  <si>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</si>
  <si>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</si>
  <si>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</si>
  <si>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</si>
  <si>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</si>
  <si>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</si>
  <si>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</si>
  <si>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</si>
  <si>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</si>
  <si>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</si>
  <si>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</si>
  <si>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</si>
  <si>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</si>
  <si>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</si>
  <si>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</si>
  <si>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</si>
  <si>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</si>
  <si>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</si>
  <si>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</si>
  <si>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20150601</t>
  </si>
  <si>
    <t>Vyšehrad čp. 182</t>
  </si>
  <si>
    <t>01</t>
  </si>
  <si>
    <t>Změna způsobu vytápění</t>
  </si>
  <si>
    <t>Změna způsobu vytápění vč. stavebních úprav 1NP</t>
  </si>
  <si>
    <t>121101101</t>
  </si>
  <si>
    <t xml:space="preserve">Sejmutí ornice s přemístěním do 50 m </t>
  </si>
  <si>
    <t>m3</t>
  </si>
  <si>
    <t>vsak:4*0,1</t>
  </si>
  <si>
    <t>schody:3,5*2*0,1</t>
  </si>
  <si>
    <t>pro dlažby:5,5*11*0,1+(1,5*3,25+1,5*3,6+2,8*3,8)*0,1</t>
  </si>
  <si>
    <t>122201101</t>
  </si>
  <si>
    <t xml:space="preserve">Odkopávky nezapažené v hor. 3 do 100 m3 </t>
  </si>
  <si>
    <t>schody:3,3*1,2*0,2</t>
  </si>
  <si>
    <t>pro dlažby:5,5*11*0,2+(1,5*3,25+1,5*3,6+2,8*3,8)*0,2</t>
  </si>
  <si>
    <t>131201101</t>
  </si>
  <si>
    <t xml:space="preserve">Hloubení nezapažených jam v hor.3 do 100 m3 </t>
  </si>
  <si>
    <t>schody:1*0,8*1,8*2</t>
  </si>
  <si>
    <t>3,5*0,8*0,5*2</t>
  </si>
  <si>
    <t>131201109</t>
  </si>
  <si>
    <t xml:space="preserve">Příplatek za lepivost - hloubení nezap.jam v hor.3 </t>
  </si>
  <si>
    <t>133201101</t>
  </si>
  <si>
    <t xml:space="preserve">Hloubení šachet v hor.3 do 100 m3 </t>
  </si>
  <si>
    <t>vsak:3,5*1</t>
  </si>
  <si>
    <t>patky gabiony á 2m:0,5*0,3*0,4*13</t>
  </si>
  <si>
    <t>133201109</t>
  </si>
  <si>
    <t xml:space="preserve">Příplatek za lepivost - hloubení šachet v hor.3 </t>
  </si>
  <si>
    <t>139601101</t>
  </si>
  <si>
    <t xml:space="preserve">Ruční výkop jam, rýh a šachet v hornině tř. 1 - 2 </t>
  </si>
  <si>
    <t>162601102</t>
  </si>
  <si>
    <t xml:space="preserve">Vodorovné přemístění výkopku z hor.1-4 do 5000 m </t>
  </si>
  <si>
    <t>17,075+5,68+4,28+2,74</t>
  </si>
  <si>
    <t>-5,745</t>
  </si>
  <si>
    <t>162702199</t>
  </si>
  <si>
    <t xml:space="preserve">Poplatek za skládku zeminy </t>
  </si>
  <si>
    <t>167101101</t>
  </si>
  <si>
    <t xml:space="preserve">Nakládání výkopku z hor.1-4 v množství do 100 m3 </t>
  </si>
  <si>
    <t>174101101</t>
  </si>
  <si>
    <t xml:space="preserve">Zásyp jam, rýh, šachet se zhutněním </t>
  </si>
  <si>
    <t>nové schody:1*0,8*1,8*2</t>
  </si>
  <si>
    <t>-4</t>
  </si>
  <si>
    <t>stávající schodiště:3*0,5</t>
  </si>
  <si>
    <t>gabiony:0,5*0,3*(5+3,2+8,9)</t>
  </si>
  <si>
    <t>181101102</t>
  </si>
  <si>
    <t xml:space="preserve">Úprava pláně v zářezech v hor. 1-4, se zhutněním </t>
  </si>
  <si>
    <t>m2</t>
  </si>
  <si>
    <t>17+77</t>
  </si>
  <si>
    <t>181301104</t>
  </si>
  <si>
    <t xml:space="preserve">Rozprostření ornice, rovina, tl. 20 cm,do 500m2 </t>
  </si>
  <si>
    <t>nové schody:1*1,8*2</t>
  </si>
  <si>
    <t>3,5*0,5*2</t>
  </si>
  <si>
    <t>0</t>
  </si>
  <si>
    <t>stávající schodiště:3,5</t>
  </si>
  <si>
    <t>gabiony:0,5*(5+3,2+8,9)</t>
  </si>
  <si>
    <t>8+11,1</t>
  </si>
  <si>
    <t>2</t>
  </si>
  <si>
    <t>Základy a zvláštní zakládání</t>
  </si>
  <si>
    <t>212532111</t>
  </si>
  <si>
    <t xml:space="preserve">Výplň trativodu z kameniva hrub.drceného,16-32 mm </t>
  </si>
  <si>
    <t>ev štěrkopísek do vsaku:3,5*0,7</t>
  </si>
  <si>
    <t>212752113</t>
  </si>
  <si>
    <t xml:space="preserve">Trativody z trubek, lože, DN 160 mm </t>
  </si>
  <si>
    <t>m</t>
  </si>
  <si>
    <t>z aco do vsaku:6</t>
  </si>
  <si>
    <t>212971110</t>
  </si>
  <si>
    <t>Opláštění trativodů z geotext., do sklonu 1:2,5 vč. dodávky geotextilie</t>
  </si>
  <si>
    <t>vsak:3,5</t>
  </si>
  <si>
    <t>274313511</t>
  </si>
  <si>
    <t xml:space="preserve">Beton základových pasů prostý C 20/25 </t>
  </si>
  <si>
    <t>schody:0,5*0,6*1,5*2*1,1</t>
  </si>
  <si>
    <t>3,5*0,8*0,5*2*1,1</t>
  </si>
  <si>
    <t>patky gabiony:0,5*0,3*0,4*13*1,1</t>
  </si>
  <si>
    <t>274351215</t>
  </si>
  <si>
    <t xml:space="preserve">Bednění stěn základových pasů - zřízení </t>
  </si>
  <si>
    <t>2*0,6*1,5*2+0,5*0,6*2*2</t>
  </si>
  <si>
    <t>2*3,5*0,8*2</t>
  </si>
  <si>
    <t>(2*0,5+2*0,3)*0,4*13</t>
  </si>
  <si>
    <t>274351216</t>
  </si>
  <si>
    <t xml:space="preserve">Bednění stěn základových pasů - odstranění </t>
  </si>
  <si>
    <t>3</t>
  </si>
  <si>
    <t>Svislé a kompletní konstrukce</t>
  </si>
  <si>
    <t>311271176</t>
  </si>
  <si>
    <t xml:space="preserve">Zdivo z tvárnic Ytong hladkých tl. 25 cm </t>
  </si>
  <si>
    <t>1,2*2,7+1,2*0,7+1*2,2</t>
  </si>
  <si>
    <t>0,6*(2,9*2+2,6+1,3+2,7)</t>
  </si>
  <si>
    <t>2,7*(0,75+0,95+0,45)</t>
  </si>
  <si>
    <t>311271177</t>
  </si>
  <si>
    <t xml:space="preserve">Zdivo z tvárnic Ytong hladkých tl. 30 cm </t>
  </si>
  <si>
    <t>317234410</t>
  </si>
  <si>
    <t xml:space="preserve">Vyzdívka mezi nosníky cihlami pálenými na MC </t>
  </si>
  <si>
    <t>2x I č. 14:2*0,25*0,14*3,4*4</t>
  </si>
  <si>
    <t>317941121</t>
  </si>
  <si>
    <t xml:space="preserve">Osazení ocelových válcovaných nosníků do č.12 </t>
  </si>
  <si>
    <t>t</t>
  </si>
  <si>
    <t>úhelník:11,9*2*2,2*2/1000</t>
  </si>
  <si>
    <t>317941123</t>
  </si>
  <si>
    <t xml:space="preserve">Osazení ocelových válcovaných nosníků  č.14-22 </t>
  </si>
  <si>
    <t>2x I č. 14:2*14,3*3,4*4/1000</t>
  </si>
  <si>
    <t>342255024</t>
  </si>
  <si>
    <t xml:space="preserve">Příčky z desek Ytong tl. 10 cm </t>
  </si>
  <si>
    <t>3,4*(0,45*2+0,7+0,45+0,7+0,5+0,2+0,7*2+0,5*2+0,45*2+0,7+0,45+0,35)</t>
  </si>
  <si>
    <t>3,4*(0,4*2+0,5)*3+3,4*(0,4+0,25)</t>
  </si>
  <si>
    <t>3,4*(1,7+2,25+0,8+5,9+1,9)</t>
  </si>
  <si>
    <t>-1,3*1,9</t>
  </si>
  <si>
    <t>3,4*(2,7*2+1,6*2+4,85+1,4+1,48)</t>
  </si>
  <si>
    <t>-0,8*2*6</t>
  </si>
  <si>
    <t>342255028</t>
  </si>
  <si>
    <t xml:space="preserve">Příčky z desek Ytong tl. 15 cm </t>
  </si>
  <si>
    <t>3,4*(2+6,15+4,12+3+1,1*2+7,25*2+0,85+3,3*2)</t>
  </si>
  <si>
    <t>-0,8*2*7-2,3*3,3</t>
  </si>
  <si>
    <t>342291132</t>
  </si>
  <si>
    <t>Ukotvení přizdívek k stávajícím konstrukcím kotvami</t>
  </si>
  <si>
    <t>346244381</t>
  </si>
  <si>
    <t xml:space="preserve">Plentování ocelových nosníků výšky do 20 cm </t>
  </si>
  <si>
    <t>2x I č. 14:4*0,14*3,4*4</t>
  </si>
  <si>
    <t>úhelník:4*0,1*2,2*2</t>
  </si>
  <si>
    <t>346348214</t>
  </si>
  <si>
    <t xml:space="preserve">Instalační přizdívka YTONG tl. 100 mm </t>
  </si>
  <si>
    <t>1,2*(1,2+1,5+1*2+2,3+1)</t>
  </si>
  <si>
    <t>3-001</t>
  </si>
  <si>
    <t xml:space="preserve">D+M platlí pro uchycení ocel. nosníků do skeletu </t>
  </si>
  <si>
    <t>kg</t>
  </si>
  <si>
    <t>10*5</t>
  </si>
  <si>
    <t>4</t>
  </si>
  <si>
    <t>Vodorovné konstrukce</t>
  </si>
  <si>
    <t>431331414</t>
  </si>
  <si>
    <t xml:space="preserve">Schodišťová konstrukce z ŽB C 20/25 </t>
  </si>
  <si>
    <t>venkovní schody:0,2*1,5*3,9*1,1</t>
  </si>
  <si>
    <t>431351101</t>
  </si>
  <si>
    <t>Bednění schodišťových desek zřízení</t>
  </si>
  <si>
    <t>0,2*3,9*2+0,8</t>
  </si>
  <si>
    <t>431351102</t>
  </si>
  <si>
    <t xml:space="preserve">Bednění schodišťových desek - odstranění </t>
  </si>
  <si>
    <t>431361721</t>
  </si>
  <si>
    <t xml:space="preserve">Výztuž schodišťových konstrukcí z oceli 10425 </t>
  </si>
  <si>
    <t>1,5*0,09</t>
  </si>
  <si>
    <t>434311114</t>
  </si>
  <si>
    <t xml:space="preserve">Stupně dusané na terén, na desku, z betonu C 20/25 </t>
  </si>
  <si>
    <t>1,5*10</t>
  </si>
  <si>
    <t>434351141</t>
  </si>
  <si>
    <t xml:space="preserve">Bednění stupňů přímočarých - zřízení </t>
  </si>
  <si>
    <t>0,17*1,5*10</t>
  </si>
  <si>
    <t>434351142</t>
  </si>
  <si>
    <t xml:space="preserve">Bednění stupňů přímočarých - odstranění </t>
  </si>
  <si>
    <t>4343R</t>
  </si>
  <si>
    <t>Příplatek za konečnou úpravu venkovního schodiště pemrlování</t>
  </si>
  <si>
    <t>kpl</t>
  </si>
  <si>
    <t>631313611</t>
  </si>
  <si>
    <t xml:space="preserve">Mazanina betonová tl. 8 - 12 cm C 20/25 </t>
  </si>
  <si>
    <t>odhad tl. 10 cm:(9+23,8+8,4+1,6+6,3+6+5,8)*0,1*1,1</t>
  </si>
  <si>
    <t>631319163</t>
  </si>
  <si>
    <t xml:space="preserve">Příplatek za konečnou úpravu mazanin tl. 12 cm </t>
  </si>
  <si>
    <t>(9+23,8)*0,1</t>
  </si>
  <si>
    <t>970241100</t>
  </si>
  <si>
    <t xml:space="preserve">Řezání prostého betonu hl. řezu 100 mm </t>
  </si>
  <si>
    <t>5</t>
  </si>
  <si>
    <t>Komunikace</t>
  </si>
  <si>
    <t>564231111</t>
  </si>
  <si>
    <t xml:space="preserve">Podklad ze štěrkopísku po zhutnění tloušťky 10 cm </t>
  </si>
  <si>
    <t>564851114</t>
  </si>
  <si>
    <t xml:space="preserve">Podklad ze štěrkopísku po zhutnění tl. 14 cm </t>
  </si>
  <si>
    <t>596215020</t>
  </si>
  <si>
    <t xml:space="preserve">Kladení zámkové dlažby tl. 6 cm do drtě tl. 3 cm </t>
  </si>
  <si>
    <t>Z:53,4</t>
  </si>
  <si>
    <t>V:4,9+18,7</t>
  </si>
  <si>
    <t>5-001</t>
  </si>
  <si>
    <t>Dodávka betonové dlažby tl. 60 mm např. BEST KORSO</t>
  </si>
  <si>
    <t>77*1,05</t>
  </si>
  <si>
    <t xml:space="preserve">Okapový chodníček z kačírku tl. 10 cm </t>
  </si>
  <si>
    <t>3,2+1,6+1,8+1</t>
  </si>
  <si>
    <t>61</t>
  </si>
  <si>
    <t>Upravy povrchů vnitřní</t>
  </si>
  <si>
    <t>61-001q</t>
  </si>
  <si>
    <t xml:space="preserve">Začištění kolem oken </t>
  </si>
  <si>
    <t>611421231</t>
  </si>
  <si>
    <t xml:space="preserve">Oprava váp.omítek stropů do 10% plochy - štukových </t>
  </si>
  <si>
    <t>stropy:239,3-141,3</t>
  </si>
  <si>
    <t>612421231</t>
  </si>
  <si>
    <t xml:space="preserve">Oprava vápen.omítek stěn do 10 % pl. - štukových </t>
  </si>
  <si>
    <t>3,4*(6,4*2+2*2+3,3*2+4*2+7,1+0,8+2,4)</t>
  </si>
  <si>
    <t>612421626</t>
  </si>
  <si>
    <t xml:space="preserve">Omítka vnitřní zdiva, MVC, hladká </t>
  </si>
  <si>
    <t>84,62</t>
  </si>
  <si>
    <t>612421637</t>
  </si>
  <si>
    <t xml:space="preserve">Omítka vnitřní zdiva, MVC, štuková </t>
  </si>
  <si>
    <t>3,4*(7,3*2+3,3*2)-0,6*2,5-1,1*0,6-0,9*2</t>
  </si>
  <si>
    <t>3,4*(1,25*2+1,45*2)-0,7*2</t>
  </si>
  <si>
    <t>3,4*(3,3*2+1,25*2)-0,7*2</t>
  </si>
  <si>
    <t>3,4*(5,8*2+1,4*2)-0,7*2*6</t>
  </si>
  <si>
    <t>3,4*(2*2+3,4*2)-0,8*2</t>
  </si>
  <si>
    <t>61242163R</t>
  </si>
  <si>
    <t xml:space="preserve">Omítka vnitřní zdiva, sádrová stěrka </t>
  </si>
  <si>
    <t>3,4*(7,25*6+2,7*6+3,3*2+4,1*2+2,2*2+4,2*2+3,15*2+3*2+2,5*2+6,2*2+2*2+1,5*10+8)</t>
  </si>
  <si>
    <t>-0,8*2*2*14-2,2*2,7*2</t>
  </si>
  <si>
    <t>-84,62</t>
  </si>
  <si>
    <t>612473186</t>
  </si>
  <si>
    <t xml:space="preserve">Příplatek za zabudované rohovníky </t>
  </si>
  <si>
    <t>612481113</t>
  </si>
  <si>
    <t xml:space="preserve">Potažení vnitř. stěn sklotex. pletivem s vypnutím </t>
  </si>
  <si>
    <t>61-001</t>
  </si>
  <si>
    <t xml:space="preserve">D+M vnitřní začišťovací lišta APU </t>
  </si>
  <si>
    <t>62</t>
  </si>
  <si>
    <t>Úpravy povrchů vnější</t>
  </si>
  <si>
    <t>620991111</t>
  </si>
  <si>
    <t xml:space="preserve">Zakrývání výplní otvorů z lešení </t>
  </si>
  <si>
    <t>2,9*2,4*2+1,7*2,4+2,7*0,7+1,3*0,7+2,6*2,1+3*3,3</t>
  </si>
  <si>
    <t>622311016</t>
  </si>
  <si>
    <t xml:space="preserve">Soklová lišta hliník KZS tl. 150 mm </t>
  </si>
  <si>
    <t>14,7*2</t>
  </si>
  <si>
    <t>622311353</t>
  </si>
  <si>
    <t>Zatepl.systém Baumit, ostění, EPS F plus tl. 30 mm , s probarvenou omítkou</t>
  </si>
  <si>
    <t>0,2*(2,7+0,7*2+1,3+0,7*2+3+3,3*2+2,6+2,1*2+1,7+2,4*2+(2,9+2,4*2)*2)</t>
  </si>
  <si>
    <t>622311433</t>
  </si>
  <si>
    <t>Zatepl.systém např. Baumit, fasáda, EPS 120 mm s probarvenou omítkou</t>
  </si>
  <si>
    <t>v:0,7*7,65+2,1*4,05</t>
  </si>
  <si>
    <t>-1,3*0,7-2,6*2,1</t>
  </si>
  <si>
    <t>z:30,8-1,7*2,4-2,9*2,4*2</t>
  </si>
  <si>
    <t>622311435</t>
  </si>
  <si>
    <t>Zatepl.systém např. Baumit, fasáda, EPS 150 mm s probarvenou omítkou</t>
  </si>
  <si>
    <t>v:62,9-0,7*7,65-2,1*4,05</t>
  </si>
  <si>
    <t>-3*3,3</t>
  </si>
  <si>
    <t>z:61,3-30,8</t>
  </si>
  <si>
    <t>622311563</t>
  </si>
  <si>
    <t xml:space="preserve">Zateplovací systém Baumit, parapet, XPS tl. 30 mm </t>
  </si>
  <si>
    <t>0,3*(2,7+1,3+2,6+2,9*2)</t>
  </si>
  <si>
    <t>622311835</t>
  </si>
  <si>
    <t>Zatepl.syst. např Baumit, miner.desky 150 mm s probarvenou omítkou</t>
  </si>
  <si>
    <t>3,3*0,7*2+3*0,7</t>
  </si>
  <si>
    <t>629001</t>
  </si>
  <si>
    <t xml:space="preserve">Začišťovací okenní lišta APU </t>
  </si>
  <si>
    <t>(2,7+0,7*2+1,3+0,7*2+3+3,3*2+2,6+2,1*2+1,7+2,4*2+(2,9+2,4*2)*2)</t>
  </si>
  <si>
    <t>629003</t>
  </si>
  <si>
    <t xml:space="preserve">Lišta rohová s tkaninou </t>
  </si>
  <si>
    <t>45,1+4*8</t>
  </si>
  <si>
    <t>629004</t>
  </si>
  <si>
    <t xml:space="preserve">Lišta parapetní připojovací </t>
  </si>
  <si>
    <t>2,7+1,3+2,6+2,9*2</t>
  </si>
  <si>
    <t>629995101</t>
  </si>
  <si>
    <t xml:space="preserve">Očištění vnějších ploch tlakovou vodou </t>
  </si>
  <si>
    <t>20,9+69,6+6,78</t>
  </si>
  <si>
    <t>62-001</t>
  </si>
  <si>
    <t xml:space="preserve">Výtažné a odtrhové zkoušky </t>
  </si>
  <si>
    <t>64</t>
  </si>
  <si>
    <t>Výplně otvorů</t>
  </si>
  <si>
    <t>60775512R</t>
  </si>
  <si>
    <t xml:space="preserve">Parapet interiér PVC šíře 250mm dl. 6m fólie mram. </t>
  </si>
  <si>
    <t>21,5*1,1</t>
  </si>
  <si>
    <t>642942111</t>
  </si>
  <si>
    <t>Osazení zárubní dveřních ocelových, pl. do 2,5 m2 včetně dodávky zárubně  70-90 x 197 x 16 cm</t>
  </si>
  <si>
    <t>kus</t>
  </si>
  <si>
    <t>2+5+1+2+1+1+1</t>
  </si>
  <si>
    <t>648991113</t>
  </si>
  <si>
    <t xml:space="preserve">Osazení parapet.desek plast. a lamin. š.nad 20cm </t>
  </si>
  <si>
    <t>2,9*2+2,7+1,3+2,6</t>
  </si>
  <si>
    <t>2,15*2+4,8</t>
  </si>
  <si>
    <t>64-001</t>
  </si>
  <si>
    <t xml:space="preserve">D+M stavebního pouzdra pro posuvné dveře </t>
  </si>
  <si>
    <t>91</t>
  </si>
  <si>
    <t>Doplňující práce na komunikaci</t>
  </si>
  <si>
    <t>917862111</t>
  </si>
  <si>
    <t xml:space="preserve">Osazení stojat. obrub. bet. s opěrou,lože z B 12,5 </t>
  </si>
  <si>
    <t>v:2*3,25+2*3,6+3,8+0,45+2+4,35</t>
  </si>
  <si>
    <t>z:4*2+1,3*2+0,5+3,2+8,9</t>
  </si>
  <si>
    <t>91-001</t>
  </si>
  <si>
    <t xml:space="preserve">Obrubník betonový 50/200 mm </t>
  </si>
  <si>
    <t>47,5*1,1</t>
  </si>
  <si>
    <t xml:space="preserve">Vytrhání obrub silničních </t>
  </si>
  <si>
    <t>1,5*2</t>
  </si>
  <si>
    <t>94</t>
  </si>
  <si>
    <t>Lešení a stavební výtahy</t>
  </si>
  <si>
    <t>941941031</t>
  </si>
  <si>
    <t xml:space="preserve">Montáž lešení leh.řad.s podlahami,š.do 1 m, H 10 m </t>
  </si>
  <si>
    <t>z:65,3</t>
  </si>
  <si>
    <t>v:64,8</t>
  </si>
  <si>
    <t>941941191</t>
  </si>
  <si>
    <t xml:space="preserve">Příplatek za každý měsíc použití lešení k pol.1031 </t>
  </si>
  <si>
    <t>130,1*2</t>
  </si>
  <si>
    <t>941941831</t>
  </si>
  <si>
    <t xml:space="preserve">Demontáž lešení leh.řad.s podlahami,š.1 m, H 10 m </t>
  </si>
  <si>
    <t>941955004</t>
  </si>
  <si>
    <t xml:space="preserve">Lešení lehké pomocné, výška podlahy do 3,5 m </t>
  </si>
  <si>
    <t>sdk:141,3</t>
  </si>
  <si>
    <t>24</t>
  </si>
  <si>
    <t>95</t>
  </si>
  <si>
    <t>Dokončovací konstrukce na pozemních stavbách</t>
  </si>
  <si>
    <t>95-001</t>
  </si>
  <si>
    <t xml:space="preserve">Komunikační a informační grafika </t>
  </si>
  <si>
    <t>95398-02</t>
  </si>
  <si>
    <t>Chemické kotvy do betonu, hl. 300 mm, M 12, ampule</t>
  </si>
  <si>
    <t>kotvení platlí pro ocel. nosníky:12*4</t>
  </si>
  <si>
    <t>96</t>
  </si>
  <si>
    <t>Bourání konstrukcí</t>
  </si>
  <si>
    <t>962031132</t>
  </si>
  <si>
    <t xml:space="preserve">Bourání příček cihelných tl. 10 cm </t>
  </si>
  <si>
    <t>3,4*(3,45+5,7+3,65*4+3,6*2+1,7+0,8+1,4+2+3,8+1,5)</t>
  </si>
  <si>
    <t>962032231</t>
  </si>
  <si>
    <t xml:space="preserve">Bourání zdiva z cihel pálených na MVC </t>
  </si>
  <si>
    <t>0,6*0,5*0,7*2</t>
  </si>
  <si>
    <t>(1*0,45+1,1*0,25)*3,4</t>
  </si>
  <si>
    <t>0,35*2,7*(0,25+0,4*4+1,2)</t>
  </si>
  <si>
    <t>965042240</t>
  </si>
  <si>
    <t>Bourání mazanin betonových tl. do 10 cm, nad 4 m2 , sbíječka  tl. mazaniny 5 - 10 cm</t>
  </si>
  <si>
    <t>odhad tl. 5 cm:79*0,05</t>
  </si>
  <si>
    <t>965049112</t>
  </si>
  <si>
    <t xml:space="preserve">Příplatek, bourání mazanin se svař.síťí nad 10 cm </t>
  </si>
  <si>
    <t>965081713</t>
  </si>
  <si>
    <t xml:space="preserve">Bourání dlaždic keramických tl. 1 cm, nad 1 m2 </t>
  </si>
  <si>
    <t>968061112</t>
  </si>
  <si>
    <t xml:space="preserve">Vyvěšení dřevěných okenních křídel pl. do 1,5 m2 </t>
  </si>
  <si>
    <t>968061113</t>
  </si>
  <si>
    <t xml:space="preserve">Vyvěšení dřevěných okenních křídel pl. nad 1,5 m2 </t>
  </si>
  <si>
    <t>968061126</t>
  </si>
  <si>
    <t xml:space="preserve">Vyvěšení dřevěných dveřních křídel pl. nad 2 m2 </t>
  </si>
  <si>
    <t>968062355</t>
  </si>
  <si>
    <t xml:space="preserve">Vybourání dřevěných rámů oken dvojitých pl. 2 m2 </t>
  </si>
  <si>
    <t>2,2*0,5*2</t>
  </si>
  <si>
    <t>1,2*0,5*4</t>
  </si>
  <si>
    <t>1,2*0,5</t>
  </si>
  <si>
    <t>1*2</t>
  </si>
  <si>
    <t>968062356</t>
  </si>
  <si>
    <t xml:space="preserve">Vybourání dřevěných rámů oken dvojitých pl. 4 m2 </t>
  </si>
  <si>
    <t>3*2,7</t>
  </si>
  <si>
    <t>1,2*2,7*8</t>
  </si>
  <si>
    <t>968062455</t>
  </si>
  <si>
    <t xml:space="preserve">Vybourání dřevěných dveřních zárubní pl. do 2 m2 </t>
  </si>
  <si>
    <t>0,9*2*3</t>
  </si>
  <si>
    <t>968062456</t>
  </si>
  <si>
    <t xml:space="preserve">Vybourání dřevěných dveřních zárubní pl. nad 2 m2 </t>
  </si>
  <si>
    <t>2,7*3,3</t>
  </si>
  <si>
    <t>2,3*3,3</t>
  </si>
  <si>
    <t>978059531</t>
  </si>
  <si>
    <t xml:space="preserve">Odsekání vnitřních obkladů stěn nad 2 m2 </t>
  </si>
  <si>
    <t>96-001</t>
  </si>
  <si>
    <t xml:space="preserve">Vybourání sklobetonových tvárnic tl. do 15 cm </t>
  </si>
  <si>
    <t>3,4*4,84</t>
  </si>
  <si>
    <t>99</t>
  </si>
  <si>
    <t>Staveništní přesun hmot</t>
  </si>
  <si>
    <t>999281111</t>
  </si>
  <si>
    <t xml:space="preserve">Přesun hmot pro opravy a údržbu do výšky 25 m </t>
  </si>
  <si>
    <t>711</t>
  </si>
  <si>
    <t>Izolace proti vodě</t>
  </si>
  <si>
    <t>711212002</t>
  </si>
  <si>
    <t>Stěrka hydroizolační těsnicí hmotou proti vlhkosti</t>
  </si>
  <si>
    <t>1,9+4,1+8,4+1,6+6,3+6+5,8+6,8</t>
  </si>
  <si>
    <t>8,4</t>
  </si>
  <si>
    <t>998711202</t>
  </si>
  <si>
    <t xml:space="preserve">Přesun hmot pro izolace proti vodě, výšky do 6 m </t>
  </si>
  <si>
    <t>713</t>
  </si>
  <si>
    <t>Izolace tepelné</t>
  </si>
  <si>
    <t>713100830</t>
  </si>
  <si>
    <t xml:space="preserve">Odstr. zateplovacího systému EPS do tl. 5 cm </t>
  </si>
  <si>
    <t>v:59,8-2,1*2,6-3,3*2,7-0,7*2,7-0,7*1,3</t>
  </si>
  <si>
    <t>z:61,8-1,2*2*7</t>
  </si>
  <si>
    <t>713-001</t>
  </si>
  <si>
    <t xml:space="preserve">Odstranění tepelné izolace podlah tl. do 5 cm </t>
  </si>
  <si>
    <t>odhad tl. 5 cm:79</t>
  </si>
  <si>
    <t>998713103</t>
  </si>
  <si>
    <t xml:space="preserve">Přesun hmot pro izolace tepelné, výšky do 24 m </t>
  </si>
  <si>
    <t>720</t>
  </si>
  <si>
    <t>Zdravotechnická instalace</t>
  </si>
  <si>
    <t>720-001</t>
  </si>
  <si>
    <t>ZTI viz samostatný rozpis</t>
  </si>
  <si>
    <t>730</t>
  </si>
  <si>
    <t>Ústřední vytápění</t>
  </si>
  <si>
    <t>730-001</t>
  </si>
  <si>
    <t>ÚT viz samostatný rozpis</t>
  </si>
  <si>
    <t>763</t>
  </si>
  <si>
    <t>Dřevostavby</t>
  </si>
  <si>
    <t>342264051</t>
  </si>
  <si>
    <t>Podhled SDK na zavěšenou ocel. konstr. desky tl. 12,5 mm, bez izolace</t>
  </si>
  <si>
    <t>vč čel:105,8+5,4+30,1</t>
  </si>
  <si>
    <t>342264098</t>
  </si>
  <si>
    <t xml:space="preserve">Příplatek k podhledu sádrokart. za plochu do 10 m2 </t>
  </si>
  <si>
    <t>763131911</t>
  </si>
  <si>
    <t xml:space="preserve">Otvor 0,1m2 SDK podhled odhad profese </t>
  </si>
  <si>
    <t>763131914</t>
  </si>
  <si>
    <t xml:space="preserve">Otvor do 1m2 SDK podhled </t>
  </si>
  <si>
    <t>998763101</t>
  </si>
  <si>
    <t xml:space="preserve">Přesun hmot pro dřevostavby, výšky do 12 m </t>
  </si>
  <si>
    <t>764</t>
  </si>
  <si>
    <t>Konstrukce klempířské</t>
  </si>
  <si>
    <t>764410850</t>
  </si>
  <si>
    <t xml:space="preserve">Demontáž oplechování parapetů,rš od 100 do 330 mm </t>
  </si>
  <si>
    <t>1,2*4+3+4,8+5</t>
  </si>
  <si>
    <t>764778302</t>
  </si>
  <si>
    <t>Oplechování parapetů, rš 250 mm vč. povrchové úpravy</t>
  </si>
  <si>
    <t>76477-09</t>
  </si>
  <si>
    <t>Závětrná lišta, rš 250 vč. povrchové úpravy</t>
  </si>
  <si>
    <t>lemování zateplení:14,4*2</t>
  </si>
  <si>
    <t>998764103</t>
  </si>
  <si>
    <t xml:space="preserve">Přesun hmot pro klempířské konstr., výšky do 24 m </t>
  </si>
  <si>
    <t>766</t>
  </si>
  <si>
    <t>Konstrukce truhlářské</t>
  </si>
  <si>
    <t>766-001</t>
  </si>
  <si>
    <t xml:space="preserve">D+M okno plastové 01 2x650/700 mm </t>
  </si>
  <si>
    <t>766-002</t>
  </si>
  <si>
    <t xml:space="preserve">D+M vstupní stěna plastová 02 2700/3300 mm </t>
  </si>
  <si>
    <t>766-003</t>
  </si>
  <si>
    <t xml:space="preserve">D+M vstupní stěna plastová 03 2320/3300 mm </t>
  </si>
  <si>
    <t>766-004</t>
  </si>
  <si>
    <t xml:space="preserve">D+M okno plastové 04 2150/500 mm </t>
  </si>
  <si>
    <t>766-005</t>
  </si>
  <si>
    <t xml:space="preserve">D+M okno plastové 05 2600/2100 mm </t>
  </si>
  <si>
    <t>766-006</t>
  </si>
  <si>
    <t xml:space="preserve">D+M okno plastové 06 750/1800 mm </t>
  </si>
  <si>
    <t>766-007</t>
  </si>
  <si>
    <t xml:space="preserve">D+M stěna plastová 07 2900/2600 mm </t>
  </si>
  <si>
    <t>766-008</t>
  </si>
  <si>
    <t xml:space="preserve">D+M vstupní stěna plastová 08 1750/2600 mm </t>
  </si>
  <si>
    <t>766-009</t>
  </si>
  <si>
    <t>D+M D1 vnitřní dveře 700/1970 vč. doplňků</t>
  </si>
  <si>
    <t>766-010</t>
  </si>
  <si>
    <t>D+M D2 vnitřní dveře 700/1970 vč. doplňků</t>
  </si>
  <si>
    <t>766-011</t>
  </si>
  <si>
    <t>D+M D3 vnitřní dveře 800/1970 vč. doplňků</t>
  </si>
  <si>
    <t>766-012</t>
  </si>
  <si>
    <t>D+M D4 vnitřní dveře 800/1970 vč. doplňků</t>
  </si>
  <si>
    <t>766-013</t>
  </si>
  <si>
    <t>D+M D5 vnitřní dveře 900/1970 protipožární vč. doplňků</t>
  </si>
  <si>
    <t>766-014</t>
  </si>
  <si>
    <t>D+M D6 vnitřní dveře 900/1970 protipožární vč. doplňků</t>
  </si>
  <si>
    <t>766-015</t>
  </si>
  <si>
    <t>D+M D7 dveře do pouzdra 700/1970 vč. doplňků</t>
  </si>
  <si>
    <t>766-016</t>
  </si>
  <si>
    <t>D+M D8 vnitřní dveře 700/1970 vč. doplňků</t>
  </si>
  <si>
    <t>766-017</t>
  </si>
  <si>
    <t>D+M D9 vnitřní dveře 900/1970 vč. doplňků</t>
  </si>
  <si>
    <t>766-018</t>
  </si>
  <si>
    <t>D+M D10 vnitřní dveře dvoukřídlové 1200/1970 vč. doplňků</t>
  </si>
  <si>
    <t>766-019</t>
  </si>
  <si>
    <t>D+M D11 vnitřní dveře 900/1700 vč. doplňků</t>
  </si>
  <si>
    <t>766-020</t>
  </si>
  <si>
    <t>D+M D12 vnitřní dveře 700/1970 vč. doplňků</t>
  </si>
  <si>
    <t>766-021</t>
  </si>
  <si>
    <t>D+M D13 vnitřní dveře 900/1970 vč. doplňků</t>
  </si>
  <si>
    <t>766-022</t>
  </si>
  <si>
    <t xml:space="preserve">D+M obložkové zárubně š. 700-900 mm </t>
  </si>
  <si>
    <t>998766103</t>
  </si>
  <si>
    <t xml:space="preserve">Přesun hmot pro truhlářské konstr., výšky do 24 m </t>
  </si>
  <si>
    <t>767</t>
  </si>
  <si>
    <t>Konstrukce zámečnické</t>
  </si>
  <si>
    <t>767-001</t>
  </si>
  <si>
    <t xml:space="preserve">D+M Z1 odvodňovací žlab např. ACO </t>
  </si>
  <si>
    <t>767-002</t>
  </si>
  <si>
    <t xml:space="preserve">D+M Z2 gabionový koš bez výplně 500/1000 mm </t>
  </si>
  <si>
    <t>767-003</t>
  </si>
  <si>
    <t xml:space="preserve">D+M Z3 ochrané zabradlí pozink </t>
  </si>
  <si>
    <t>767-004</t>
  </si>
  <si>
    <t xml:space="preserve">D+M Z4 ochrané zabradlí schodiště pozink </t>
  </si>
  <si>
    <t>767-005</t>
  </si>
  <si>
    <t>D+M Z5 domovní poštovní schránky sestava 29 ks</t>
  </si>
  <si>
    <t>767-006</t>
  </si>
  <si>
    <t>D+M CZ1 čistící zóna 1100/1100 mm vč. rámu</t>
  </si>
  <si>
    <t>767-007</t>
  </si>
  <si>
    <t>D+M CZ2 čistící zóna 1700/800 mm vč. rámu</t>
  </si>
  <si>
    <t>767-008</t>
  </si>
  <si>
    <t>D+M CZ3 čistící škrabák 1000/500 mm vč. rámu</t>
  </si>
  <si>
    <t>998767103</t>
  </si>
  <si>
    <t xml:space="preserve">Přesun hmot pro zámečnické konstr., výšky do 24 m </t>
  </si>
  <si>
    <t>771</t>
  </si>
  <si>
    <t>Podlahy z dlaždic a obklady</t>
  </si>
  <si>
    <t>77111112R</t>
  </si>
  <si>
    <t xml:space="preserve">M+D podlahových lišt dilatačních, přechodových </t>
  </si>
  <si>
    <t>0,8*8</t>
  </si>
  <si>
    <t>771475014</t>
  </si>
  <si>
    <t xml:space="preserve">Obklad soklíků keram.rovných, tmel,10x10 cm </t>
  </si>
  <si>
    <t>771479001</t>
  </si>
  <si>
    <t xml:space="preserve">Řezání dlaždic keramických pro soklíky </t>
  </si>
  <si>
    <t>771575109</t>
  </si>
  <si>
    <t xml:space="preserve">Montáž podlah keram.,hladké, tmel, nad 25x25 cm </t>
  </si>
  <si>
    <t>771579791</t>
  </si>
  <si>
    <t xml:space="preserve">Příplatek za plochu podlah keram. do 5 m2 jednotl. </t>
  </si>
  <si>
    <t>1,9+5,1+1,6</t>
  </si>
  <si>
    <t>771579793</t>
  </si>
  <si>
    <t xml:space="preserve">Příplatek za spárovací hmotu - plošně </t>
  </si>
  <si>
    <t>771-001</t>
  </si>
  <si>
    <t>Dodávka keramické dlažby předpoklad 300Kč/m2</t>
  </si>
  <si>
    <t>40,9*1,05</t>
  </si>
  <si>
    <t>32,7*0,1*1,1</t>
  </si>
  <si>
    <t>771-007</t>
  </si>
  <si>
    <t xml:space="preserve">Spára podlaha stěna silikonem </t>
  </si>
  <si>
    <t>771-0055</t>
  </si>
  <si>
    <t xml:space="preserve">Přesun hmot pro podlahy z dlaždic, výšky do 6 m </t>
  </si>
  <si>
    <t>776</t>
  </si>
  <si>
    <t>Podlahy povlakové</t>
  </si>
  <si>
    <t>776-001</t>
  </si>
  <si>
    <t xml:space="preserve">Montáž podlah z marmolea vč. soklíků </t>
  </si>
  <si>
    <t>23,9+11,4+4,6+87,1</t>
  </si>
  <si>
    <t>776-002</t>
  </si>
  <si>
    <t>Dodávka marmolea předpoklad 500 Kč/m2</t>
  </si>
  <si>
    <t>776-003</t>
  </si>
  <si>
    <t xml:space="preserve">Samonivelační stěrka tl. do 5 mm </t>
  </si>
  <si>
    <t>776511820</t>
  </si>
  <si>
    <t xml:space="preserve">Odstranění PVC a koberců lepených s podložkou </t>
  </si>
  <si>
    <t>144-58</t>
  </si>
  <si>
    <t>998776103</t>
  </si>
  <si>
    <t xml:space="preserve">Přesun hmot pro povlakové konstr., výšky do 6 m </t>
  </si>
  <si>
    <t>777</t>
  </si>
  <si>
    <t>Podlahy ze syntetických hmot</t>
  </si>
  <si>
    <t>777-001</t>
  </si>
  <si>
    <t>Epoxidová stěrka např. Maxit Floor 4610 Durotop vč. soklíku</t>
  </si>
  <si>
    <t>9+23,8+20,4+13,4+5,4</t>
  </si>
  <si>
    <t>777-002</t>
  </si>
  <si>
    <t xml:space="preserve">Nátěr epoxidové stěrky transparentní </t>
  </si>
  <si>
    <t>781</t>
  </si>
  <si>
    <t>Obklady keramické</t>
  </si>
  <si>
    <t>781415016</t>
  </si>
  <si>
    <t xml:space="preserve">Montáž obkladů stěn, porovin.,tmel, nad 20x25 cm </t>
  </si>
  <si>
    <t>do sdk podhledu:</t>
  </si>
  <si>
    <t>8:2,6*(1,15*2+1,4*2)</t>
  </si>
  <si>
    <t>-0,7*2-1,8*0,5</t>
  </si>
  <si>
    <t>9:2,6*(2*2+1*2)</t>
  </si>
  <si>
    <t>2,6*(1,6*4+1*2+1,55*2)</t>
  </si>
  <si>
    <t>-0,7*2*5</t>
  </si>
  <si>
    <t>10:2,6*(1,15*2+1,4*2)</t>
  </si>
  <si>
    <t>11:2,6*(2,3*2+2,7*2)</t>
  </si>
  <si>
    <t>-0,9*2</t>
  </si>
  <si>
    <t>781419705</t>
  </si>
  <si>
    <t>781491001</t>
  </si>
  <si>
    <t>M+D lišt k obkladům rohových, koutových i dilatačních</t>
  </si>
  <si>
    <t>781-001</t>
  </si>
  <si>
    <t>Dodávka keramického obkladu předpoklad 300 Kč/m2</t>
  </si>
  <si>
    <t>84,62*1,05</t>
  </si>
  <si>
    <t>998781101</t>
  </si>
  <si>
    <t xml:space="preserve">Přesun hmot pro obklady keramické, výšky do 6 m </t>
  </si>
  <si>
    <t>783</t>
  </si>
  <si>
    <t>Nátěry</t>
  </si>
  <si>
    <t>783121112</t>
  </si>
  <si>
    <t xml:space="preserve">Nátěr syntet OK "A" DÜFA L 1a+1z+2e </t>
  </si>
  <si>
    <t>zárubně:0,4*(2+1)*13</t>
  </si>
  <si>
    <t>zábradlí:24,8</t>
  </si>
  <si>
    <t>784</t>
  </si>
  <si>
    <t>Malby</t>
  </si>
  <si>
    <t>784-001</t>
  </si>
  <si>
    <t xml:space="preserve">Oškrábání stávajících maleb </t>
  </si>
  <si>
    <t>784195212</t>
  </si>
  <si>
    <t xml:space="preserve">Malba tekutá např. Primalex Plus, bílá, 2 x </t>
  </si>
  <si>
    <t>98+141+191+348</t>
  </si>
  <si>
    <t>-106,94-186,82-98,4</t>
  </si>
  <si>
    <t>784412301</t>
  </si>
  <si>
    <t xml:space="preserve">Pačokování 2x, obrus, sádra, místnosti H do 3,8 m </t>
  </si>
  <si>
    <t>98+141+191+348+141,3</t>
  </si>
  <si>
    <t xml:space="preserve">Omyvatelný nátěr - barva bílá </t>
  </si>
  <si>
    <t>5:3,3*(1,25*2+1,5*2)-0,8*2</t>
  </si>
  <si>
    <t>6:3,3*(3,5*2+1,25*2)-0,7*2</t>
  </si>
  <si>
    <t>7:2,5*(5,8*2+1,4*2)-0,8*2*6</t>
  </si>
  <si>
    <t>15:3,3*(3,4*2+2*2)-0,8*2</t>
  </si>
  <si>
    <t>784-002</t>
  </si>
  <si>
    <t xml:space="preserve">Epoxidový ( PU) nátěr </t>
  </si>
  <si>
    <t>1:3,3*(3*2+3*2)-2,7*3,3-2,5*3,3-0,9*2</t>
  </si>
  <si>
    <t>2:3,3*(3,3*2+7,25*2)-0,9*2-2,4*0,6-1*0,6</t>
  </si>
  <si>
    <t>3:3,3*(7,2*2+3,3*2)-0,9*2*5-2,5*3,3</t>
  </si>
  <si>
    <t>4:3,3*(3,8*2+4,1*2)-0,9*2-2</t>
  </si>
  <si>
    <t>D96</t>
  </si>
  <si>
    <t>Přesuny suti a vybouraných hmot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</si>
  <si>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</si>
  <si>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</si>
  <si>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</si>
  <si>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</si>
  <si>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18,8*5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</si>
  <si>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</si>
  <si>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</si>
  <si>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</si>
  <si>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</si>
  <si>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18,8*3</t>
  </si>
  <si>
    <t>979990001</t>
  </si>
  <si>
    <t xml:space="preserve">Poplatek za skládku stavební suti </t>
  </si>
  <si>
    <t>M21</t>
  </si>
  <si>
    <t>Elektromontáže</t>
  </si>
  <si>
    <t>21-001</t>
  </si>
  <si>
    <t>Elektroinstalace viz samostatný rozpis</t>
  </si>
  <si>
    <t>M24</t>
  </si>
  <si>
    <t>Montáže vzduchotechnických zařízení</t>
  </si>
  <si>
    <t>24-001</t>
  </si>
  <si>
    <t>Vzduchotechnika viz samostatný rozpis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</si>
  <si>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</si>
  <si>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</si>
  <si>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</si>
  <si>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</si>
  <si>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</si>
  <si>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</si>
  <si>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</si>
  <si>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</si>
  <si>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 případě, že projektová dokumentace nebo soupis prací a dodávek obsahuje požadavky či odkazy na obchodní firmy, názvy nebo jména a příjmení, specifická označení zboží a služeb, které platí pro určitou osobu, firmu nebo její organizační složku za příznačné, patenty na vynálezy, užitné vzory, průmyslové vzory, ochranné známky nebo označení původu, připouští zadavatel ve smyslu znění § 44 odst. 11 zákona č. 137/2006 Sb., o veřejných zakázkách, ve znění pozd. předpisů, použití i jiných, kvalitativně a technicky obdobných řešení. Využije-li uchazeč této možnosti, bude součástí jeho nabídky jednoznačná specifikace věcná, technická i finanční takového řešení a popis případné odlišnosti navrhovaného řešení od zadavatelem uvedeného řešení v příslušné části zadávacích podmínek. Záměnou nesmí být zhoršeny jejich stavebně technické a fyzikální vlastnosti a musí být splněny požadavky na ně kladené normami a zákony.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</si>
</sst>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18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5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5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5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3" fillId="2" borderId="20" xfId="0" applyFont="1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2" xfId="0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0" fillId="2" borderId="21" xfId="0" applyFill="1" applyBorder="1" applyAlignment="1">
      <alignment horizontal="centerContinuous"/>
    </xf>
    <xf numFmtId="0" fontId="0" fillId="0" borderId="23" xfId="0" applyBorder="1"/>
    <xf numFmtId="0" fontId="0" fillId="0" borderId="24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5" xfId="0" applyBorder="1"/>
    <xf numFmtId="0" fontId="0" fillId="0" borderId="24" xfId="0" applyBorder="1" applyAlignment="1">
      <alignment shrinkToFit="1"/>
    </xf>
    <xf numFmtId="0" fontId="0" fillId="0" borderId="26" xfId="0" applyBorder="1"/>
    <xf numFmtId="0" fontId="0" fillId="0" borderId="12" xfId="0" applyBorder="1"/>
    <xf numFmtId="3" fontId="0" fillId="0" borderId="27" xfId="0" applyNumberFormat="1" applyBorder="1"/>
    <xf numFmtId="0" fontId="0" fillId="0" borderId="28" xfId="0" applyBorder="1"/>
    <xf numFmtId="3" fontId="0" fillId="0" borderId="29" xfId="0" applyNumberFormat="1" applyBorder="1"/>
    <xf numFmtId="0" fontId="0" fillId="0" borderId="30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0" fillId="0" borderId="13" xfId="0" applyBorder="1"/>
    <xf numFmtId="0" fontId="0" fillId="0" borderId="33" xfId="0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165" fontId="0" fillId="0" borderId="39" xfId="0" applyNumberFormat="1" applyBorder="1" applyAlignment="1">
      <alignment horizontal="right"/>
    </xf>
    <xf numFmtId="0" fontId="0" fillId="0" borderId="39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1" fillId="0" borderId="40" xfId="1" applyBorder="1"/>
    <xf numFmtId="0" fontId="1" fillId="0" borderId="40" xfId="1" applyBorder="1" applyAlignment="1">
      <alignment horizontal="right"/>
    </xf>
    <xf numFmtId="0" fontId="1" fillId="0" borderId="41" xfId="1" applyFont="1" applyBorder="1"/>
    <xf numFmtId="0" fontId="0" fillId="0" borderId="40" xfId="0" applyNumberFormat="1" applyBorder="1" applyAlignment="1">
      <alignment horizontal="left"/>
    </xf>
    <xf numFmtId="0" fontId="0" fillId="0" borderId="42" xfId="0" applyNumberFormat="1" applyBorder="1"/>
    <xf numFmtId="0" fontId="3" fillId="0" borderId="43" xfId="1" applyFont="1" applyBorder="1"/>
    <xf numFmtId="0" fontId="1" fillId="0" borderId="43" xfId="1" applyBorder="1"/>
    <xf numFmtId="0" fontId="1" fillId="0" borderId="43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4" fillId="0" borderId="0" xfId="0" applyFont="1" applyBorder="1"/>
    <xf numFmtId="3" fontId="1" fillId="0" borderId="34" xfId="0" applyNumberFormat="1" applyFont="1" applyBorder="1"/>
    <xf numFmtId="0" fontId="3" fillId="2" borderId="20" xfId="0" applyFont="1" applyFill="1" applyBorder="1"/>
    <xf numFmtId="0" fontId="3" fillId="2" borderId="21" xfId="0" applyFont="1" applyFill="1" applyBorder="1"/>
    <xf numFmtId="3" fontId="3" fillId="2" borderId="22" xfId="0" applyNumberFormat="1" applyFont="1" applyFill="1" applyBorder="1"/>
    <xf numFmtId="3" fontId="3" fillId="2" borderId="44" xfId="0" applyNumberFormat="1" applyFont="1" applyFill="1" applyBorder="1"/>
    <xf numFmtId="3" fontId="3" fillId="2" borderId="45" xfId="0" applyNumberFormat="1" applyFont="1" applyFill="1" applyBorder="1"/>
    <xf numFmtId="3" fontId="3" fillId="2" borderId="46" xfId="0" applyNumberFormat="1" applyFont="1" applyFill="1" applyBorder="1"/>
    <xf numFmtId="0" fontId="3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2" xfId="0" applyFill="1" applyBorder="1"/>
    <xf numFmtId="0" fontId="3" fillId="2" borderId="47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2" xfId="0" applyNumberFormat="1" applyFont="1" applyFill="1" applyBorder="1" applyAlignment="1">
      <alignment horizontal="right"/>
    </xf>
    <xf numFmtId="0" fontId="1" fillId="0" borderId="26" xfId="0" applyFont="1" applyBorder="1"/>
    <xf numFmtId="0" fontId="1" fillId="0" borderId="24" xfId="0" applyFont="1" applyBorder="1"/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29" xfId="0" applyFont="1" applyFill="1" applyBorder="1"/>
    <xf numFmtId="0" fontId="0" fillId="2" borderId="29" xfId="0" applyFill="1" applyBorder="1"/>
    <xf numFmtId="4" fontId="0" fillId="2" borderId="48" xfId="0" applyNumberFormat="1" applyFill="1" applyBorder="1"/>
    <xf numFmtId="4" fontId="0" fillId="2" borderId="28" xfId="0" applyNumberFormat="1" applyFill="1" applyBorder="1"/>
    <xf numFmtId="4" fontId="0" fillId="2" borderId="29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4" fillId="0" borderId="41" xfId="1" applyFont="1" applyBorder="1" applyAlignment="1">
      <alignment horizontal="right"/>
    </xf>
    <xf numFmtId="0" fontId="1" fillId="0" borderId="40" xfId="1" applyBorder="1" applyAlignment="1">
      <alignment horizontal="left"/>
    </xf>
    <xf numFmtId="0" fontId="1" fillId="0" borderId="42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3" fillId="0" borderId="49" xfId="1" applyNumberFormat="1" applyFont="1" applyBorder="1" applyAlignment="1">
      <alignment horizontal="left"/>
    </xf>
    <xf numFmtId="0" fontId="3" fillId="0" borderId="50" xfId="1" applyFont="1" applyBorder="1"/>
    <xf numFmtId="0" fontId="1" fillId="0" borderId="9" xfId="1" applyBorder="1" applyAlignment="1">
      <alignment horizontal="center"/>
    </xf>
    <xf numFmtId="0" fontId="1" fillId="0" borderId="9" xfId="1" applyNumberFormat="1" applyBorder="1" applyAlignment="1">
      <alignment horizontal="right"/>
    </xf>
    <xf numFmtId="0" fontId="1" fillId="0" borderId="8" xfId="1" applyNumberFormat="1" applyBorder="1"/>
    <xf numFmtId="0" fontId="1" fillId="0" borderId="0" xfId="1" applyNumberFormat="1"/>
    <xf numFmtId="0" fontId="11" fillId="0" borderId="0" xfId="1" applyFont="1"/>
    <xf numFmtId="0" fontId="7" fillId="0" borderId="51" xfId="1" applyFont="1" applyBorder="1" applyAlignment="1">
      <alignment horizontal="center" vertical="top"/>
    </xf>
    <xf numFmtId="49" fontId="7" fillId="0" borderId="51" xfId="1" applyNumberFormat="1" applyFont="1" applyBorder="1" applyAlignment="1">
      <alignment horizontal="left" vertical="top"/>
    </xf>
    <xf numFmtId="0" fontId="7" fillId="0" borderId="51" xfId="1" applyFont="1" applyBorder="1" applyAlignment="1">
      <alignment vertical="top" wrapText="1"/>
    </xf>
    <xf numFmtId="49" fontId="7" fillId="0" borderId="51" xfId="1" applyNumberFormat="1" applyFont="1" applyBorder="1" applyAlignment="1">
      <alignment horizontal="center" shrinkToFit="1"/>
    </xf>
    <xf numFmtId="4" fontId="7" fillId="0" borderId="51" xfId="1" applyNumberFormat="1" applyFont="1" applyBorder="1" applyAlignment="1">
      <alignment horizontal="right"/>
    </xf>
    <xf numFmtId="4" fontId="7" fillId="0" borderId="51" xfId="1" applyNumberFormat="1" applyFont="1" applyBorder="1"/>
    <xf numFmtId="0" fontId="4" fillId="0" borderId="49" xfId="1" applyFont="1" applyBorder="1" applyAlignment="1">
      <alignment horizontal="center"/>
    </xf>
    <xf numFmtId="0" fontId="12" fillId="0" borderId="0" xfId="1" applyFont="1" applyAlignment="1">
      <alignment wrapText="1"/>
    </xf>
    <xf numFmtId="49" fontId="4" fillId="0" borderId="49" xfId="1" applyNumberFormat="1" applyFont="1" applyBorder="1" applyAlignment="1">
      <alignment horizontal="right"/>
    </xf>
    <xf numFmtId="4" fontId="13" fillId="3" borderId="52" xfId="1" applyNumberFormat="1" applyFont="1" applyFill="1" applyBorder="1" applyAlignment="1">
      <alignment horizontal="right" wrapText="1"/>
    </xf>
    <xf numFmtId="0" fontId="13" fillId="3" borderId="33" xfId="1" applyFont="1" applyFill="1" applyBorder="1" applyAlignment="1">
      <alignment horizontal="left" wrapText="1"/>
    </xf>
    <xf numFmtId="0" fontId="13" fillId="0" borderId="13" xfId="0" applyFont="1" applyBorder="1" applyAlignment="1">
      <alignment horizontal="right"/>
    </xf>
    <xf numFmtId="0" fontId="1" fillId="2" borderId="10" xfId="1" applyFill="1" applyBorder="1" applyAlignment="1">
      <alignment horizontal="center"/>
    </xf>
    <xf numFmtId="49" fontId="15" fillId="2" borderId="10" xfId="1" applyNumberFormat="1" applyFont="1" applyFill="1" applyBorder="1" applyAlignment="1">
      <alignment horizontal="left"/>
    </xf>
    <xf numFmtId="0" fontId="15" fillId="2" borderId="50" xfId="1" applyFont="1" applyFill="1" applyBorder="1"/>
    <xf numFmtId="0" fontId="1" fillId="2" borderId="9" xfId="1" applyFill="1" applyBorder="1" applyAlignment="1">
      <alignment horizontal="center"/>
    </xf>
    <xf numFmtId="4" fontId="1" fillId="2" borderId="9" xfId="1" applyNumberFormat="1" applyFill="1" applyBorder="1" applyAlignment="1">
      <alignment horizontal="right"/>
    </xf>
    <xf numFmtId="4" fontId="1" fillId="2" borderId="8" xfId="1" applyNumberFormat="1" applyFill="1" applyBorder="1" applyAlignment="1">
      <alignment horizontal="right"/>
    </xf>
    <xf numFmtId="4" fontId="3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6" fillId="0" borderId="0" xfId="1" applyFont="1" applyAlignment="1"/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3" xfId="0" applyNumberFormat="1" applyFont="1" applyBorder="1"/>
    <xf numFmtId="3" fontId="12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top" wrapText="1"/>
    </xf>
    <xf numFmtId="166" fontId="0" fillId="0" borderId="50" xfId="0" applyNumberFormat="1" applyBorder="1" applyAlignment="1">
      <alignment horizontal="right" indent="2"/>
    </xf>
    <xf numFmtId="166" fontId="0" fillId="0" borderId="15" xfId="0" applyNumberFormat="1" applyBorder="1" applyAlignment="1">
      <alignment horizontal="right" indent="2"/>
    </xf>
    <xf numFmtId="166" fontId="6" fillId="2" borderId="54" xfId="0" applyNumberFormat="1" applyFont="1" applyFill="1" applyBorder="1" applyAlignment="1">
      <alignment horizontal="right" indent="2"/>
    </xf>
    <xf numFmtId="166" fontId="6" fillId="2" borderId="48" xfId="0" applyNumberFormat="1" applyFont="1" applyFill="1" applyBorder="1" applyAlignment="1">
      <alignment horizontal="right" indent="2"/>
    </xf>
    <xf numFmtId="0" fontId="4" fillId="0" borderId="10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30" xfId="0" applyBorder="1" applyAlignment="1">
      <alignment horizontal="center" shrinkToFit="1"/>
    </xf>
    <xf numFmtId="0" fontId="1" fillId="0" borderId="55" xfId="1" applyFont="1" applyBorder="1" applyAlignment="1">
      <alignment horizontal="center"/>
    </xf>
    <xf numFmtId="0" fontId="1" fillId="0" borderId="56" xfId="1" applyFont="1" applyBorder="1" applyAlignment="1">
      <alignment horizontal="center"/>
    </xf>
    <xf numFmtId="0" fontId="1" fillId="0" borderId="57" xfId="1" applyFont="1" applyBorder="1" applyAlignment="1">
      <alignment horizontal="center"/>
    </xf>
    <xf numFmtId="0" fontId="1" fillId="0" borderId="58" xfId="1" applyFont="1" applyBorder="1" applyAlignment="1">
      <alignment horizontal="center"/>
    </xf>
    <xf numFmtId="0" fontId="1" fillId="0" borderId="59" xfId="1" applyFont="1" applyBorder="1" applyAlignment="1">
      <alignment horizontal="left"/>
    </xf>
    <xf numFmtId="0" fontId="1" fillId="0" borderId="43" xfId="1" applyFont="1" applyBorder="1" applyAlignment="1">
      <alignment horizontal="left"/>
    </xf>
    <xf numFmtId="0" fontId="1" fillId="0" borderId="60" xfId="1" applyFont="1" applyBorder="1" applyAlignment="1">
      <alignment horizontal="left"/>
    </xf>
    <xf numFmtId="3" fontId="3" fillId="2" borderId="29" xfId="0" applyNumberFormat="1" applyFont="1" applyFill="1" applyBorder="1" applyAlignment="1">
      <alignment horizontal="right"/>
    </xf>
    <xf numFmtId="3" fontId="3" fillId="2" borderId="48" xfId="0" applyNumberFormat="1" applyFont="1" applyFill="1" applyBorder="1" applyAlignment="1">
      <alignment horizontal="right"/>
    </xf>
    <xf numFmtId="49" fontId="13" fillId="3" borderId="61" xfId="1" applyNumberFormat="1" applyFont="1" applyFill="1" applyBorder="1" applyAlignment="1">
      <alignment horizontal="left" wrapText="1"/>
    </xf>
    <xf numFmtId="49" fontId="14" fillId="0" borderId="62" xfId="0" applyNumberFormat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49" fontId="1" fillId="0" borderId="57" xfId="1" applyNumberFormat="1" applyFont="1" applyBorder="1" applyAlignment="1">
      <alignment horizontal="center"/>
    </xf>
    <xf numFmtId="0" fontId="1" fillId="0" borderId="59" xfId="1" applyBorder="1" applyAlignment="1">
      <alignment horizontal="center" shrinkToFit="1"/>
    </xf>
    <xf numFmtId="0" fontId="1" fillId="0" borderId="43" xfId="1" applyBorder="1" applyAlignment="1">
      <alignment horizontal="center" shrinkToFit="1"/>
    </xf>
    <xf numFmtId="0" fontId="1" fillId="0" borderId="60" xfId="1" applyBorder="1" applyAlignment="1">
      <alignment horizontal="center" shrinkToFit="1"/>
    </xf>
  </cellXfs>
  <cellStyles count="2">
    <cellStyle name="Normal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25" zoomScaleNormal="100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 ca="1">Rekapitulace!H1</f>
        <v>0</v>
      </c>
      <c r="D2" s="5" t="str">
        <f ca="1">Rekapitulace!G2</f>
        <v>Změna způsobu vytápění vč. stavebních úprav 1NP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11</v>
      </c>
      <c r="G7" s="21">
        <f ca="1"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 ca="1"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20150601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 ca="1">HSV</f>
        <v>0</v>
      </c>
      <c r="D15" s="56" t="str">
        <f ca="1">Rekapitulace!A42</f>
        <v>Ztížené výrobní podmínky</v>
      </c>
      <c r="E15" s="57"/>
      <c r="F15" s="58"/>
      <c r="G15" s="55">
        <f ca="1">Rekapitulace!I42</f>
        <v>0</v>
      </c>
    </row>
    <row r="16" spans="1:57" ht="15.95" customHeight="1">
      <c r="A16" s="53" t="s">
        <v>24</v>
      </c>
      <c r="B16" s="54" t="s">
        <v>25</v>
      </c>
      <c r="C16" s="55">
        <f ca="1">PSV</f>
        <v>0</v>
      </c>
      <c r="D16" s="59" t="str">
        <f ca="1">Rekapitulace!A43</f>
        <v>Oborová přirážka</v>
      </c>
      <c r="E16" s="60"/>
      <c r="F16" s="61"/>
      <c r="G16" s="55">
        <f ca="1">Rekapitulace!I43</f>
        <v>0</v>
      </c>
    </row>
    <row r="17" spans="1:7" ht="15.95" customHeight="1">
      <c r="A17" s="53" t="s">
        <v>26</v>
      </c>
      <c r="B17" s="54" t="s">
        <v>27</v>
      </c>
      <c r="C17" s="55">
        <f ca="1">Mont</f>
        <v>0</v>
      </c>
      <c r="D17" s="59" t="str">
        <f ca="1">Rekapitulace!A44</f>
        <v>Přesun stavebních kapacit</v>
      </c>
      <c r="E17" s="60"/>
      <c r="F17" s="61"/>
      <c r="G17" s="55">
        <f ca="1">Rekapitulace!I44</f>
        <v>0</v>
      </c>
    </row>
    <row r="18" spans="1:7" ht="15.95" customHeight="1">
      <c r="A18" s="62" t="s">
        <v>28</v>
      </c>
      <c r="B18" s="63" t="s">
        <v>29</v>
      </c>
      <c r="C18" s="55">
        <f ca="1">Dodavka</f>
        <v>0</v>
      </c>
      <c r="D18" s="59" t="str">
        <f ca="1">Rekapitulace!A45</f>
        <v>Mimostaveništní doprava</v>
      </c>
      <c r="E18" s="60"/>
      <c r="F18" s="61"/>
      <c r="G18" s="55">
        <f ca="1">Rekapitulace!I45</f>
        <v>0</v>
      </c>
    </row>
    <row r="19" spans="1:7" ht="15.95" customHeight="1">
      <c r="A19" s="64" t="s">
        <v>30</v>
      </c>
      <c r="B19" s="54"/>
      <c r="C19" s="55">
        <f>SUM(C15:C18)</f>
        <v>0</v>
      </c>
      <c r="D19" s="8" t="str">
        <f ca="1">Rekapitulace!A46</f>
        <v>Zařízení staveniště</v>
      </c>
      <c r="E19" s="60"/>
      <c r="F19" s="61"/>
      <c r="G19" s="55">
        <f ca="1">Rekapitulace!I46</f>
        <v>0</v>
      </c>
    </row>
    <row r="20" spans="1:7" ht="15.95" customHeight="1">
      <c r="A20" s="64"/>
      <c r="B20" s="54"/>
      <c r="C20" s="55"/>
      <c r="D20" s="59" t="str">
        <f ca="1">Rekapitulace!A47</f>
        <v>Provoz investora</v>
      </c>
      <c r="E20" s="60"/>
      <c r="F20" s="61"/>
      <c r="G20" s="55">
        <f ca="1">Rekapitulace!I47</f>
        <v>0</v>
      </c>
    </row>
    <row r="21" spans="1:7" ht="15.95" customHeight="1">
      <c r="A21" s="64" t="s">
        <v>31</v>
      </c>
      <c r="B21" s="54"/>
      <c r="C21" s="55">
        <f ca="1">HZS</f>
        <v>0</v>
      </c>
      <c r="D21" s="59" t="str">
        <f ca="1">Rekapitulace!A48</f>
        <v>Kompletační činnost (IČD)</v>
      </c>
      <c r="E21" s="60"/>
      <c r="F21" s="61"/>
      <c r="G21" s="55">
        <f ca="1">Rekapitulace!I48</f>
        <v>0</v>
      </c>
    </row>
    <row r="22" spans="1:7" ht="15.95" customHeight="1">
      <c r="A22" s="65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 ca="1"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4"/>
      <c r="C25" s="75"/>
      <c r="D25" s="34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4" t="s">
        <v>40</v>
      </c>
      <c r="F26" s="76" t="s">
        <v>40</v>
      </c>
      <c r="G26" s="77"/>
    </row>
    <row r="27" spans="1:7">
      <c r="A27" s="65"/>
      <c r="B27" s="79"/>
      <c r="C27" s="75"/>
      <c r="D27" s="34"/>
      <c r="F27" s="76"/>
      <c r="G27" s="77"/>
    </row>
    <row r="28" spans="1:7">
      <c r="A28" s="65" t="s">
        <v>41</v>
      </c>
      <c r="B28" s="34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4"/>
      <c r="C29" s="81"/>
      <c r="D29" s="82"/>
      <c r="E29" s="81"/>
      <c r="F29" s="34"/>
      <c r="G29" s="77"/>
    </row>
    <row r="30" spans="1:7">
      <c r="A30" s="83" t="s">
        <v>43</v>
      </c>
      <c r="B30" s="84"/>
      <c r="C30" s="85">
        <v>15</v>
      </c>
      <c r="D30" s="84" t="s">
        <v>44</v>
      </c>
      <c r="E30" s="86"/>
      <c r="F30" s="203">
        <f>ROUND(C23-F32,0)</f>
        <v>0</v>
      </c>
      <c r="G30" s="204"/>
    </row>
    <row r="31" spans="1:7">
      <c r="A31" s="83" t="s">
        <v>45</v>
      </c>
      <c r="B31" s="84"/>
      <c r="C31" s="85">
        <f ca="1">SazbaDPH1</f>
        <v>15</v>
      </c>
      <c r="D31" s="84" t="s">
        <v>46</v>
      </c>
      <c r="E31" s="86"/>
      <c r="F31" s="203">
        <f>ROUND(PRODUCT(F30,C31/100),1)</f>
        <v>0</v>
      </c>
      <c r="G31" s="204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03">
        <v>0</v>
      </c>
      <c r="G32" s="204"/>
    </row>
    <row r="33" spans="1:8">
      <c r="A33" s="83" t="s">
        <v>45</v>
      </c>
      <c r="B33" s="87"/>
      <c r="C33" s="88">
        <f ca="1">SazbaDPH2</f>
        <v>0</v>
      </c>
      <c r="D33" s="84" t="s">
        <v>46</v>
      </c>
      <c r="E33" s="61"/>
      <c r="F33" s="203">
        <f>ROUND(PRODUCT(F32,C33/100),1)</f>
        <v>0</v>
      </c>
      <c r="G33" s="204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05">
        <f>CEILING(SUM(F30:F33),IF(SUM(F30:F33)&gt;=0,1,-1))</f>
        <v>0</v>
      </c>
      <c r="G34" s="206"/>
    </row>
    <row r="36" spans="1:8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>
      <c r="A37" s="93"/>
      <c r="B37" s="202" t="s">
        <v>661</v>
      </c>
      <c r="C37" s="202"/>
      <c r="D37" s="202"/>
      <c r="E37" s="202"/>
      <c r="F37" s="202"/>
      <c r="G37" s="202"/>
      <c r="H37" t="s">
        <v>6</v>
      </c>
    </row>
    <row r="38" spans="1:8" ht="12.75" customHeight="1">
      <c r="A38" s="94"/>
      <c r="B38" s="202"/>
      <c r="C38" s="202"/>
      <c r="D38" s="202"/>
      <c r="E38" s="202"/>
      <c r="F38" s="202"/>
      <c r="G38" s="202"/>
      <c r="H38" t="s">
        <v>6</v>
      </c>
    </row>
    <row r="39" spans="1:8">
      <c r="A39" s="94"/>
      <c r="B39" s="202"/>
      <c r="C39" s="202"/>
      <c r="D39" s="202"/>
      <c r="E39" s="202"/>
      <c r="F39" s="202"/>
      <c r="G39" s="202"/>
      <c r="H39" t="s">
        <v>6</v>
      </c>
    </row>
    <row r="40" spans="1:8">
      <c r="A40" s="94"/>
      <c r="B40" s="202"/>
      <c r="C40" s="202"/>
      <c r="D40" s="202"/>
      <c r="E40" s="202"/>
      <c r="F40" s="202"/>
      <c r="G40" s="202"/>
      <c r="H40" t="s">
        <v>6</v>
      </c>
    </row>
    <row r="41" spans="1:8">
      <c r="A41" s="94"/>
      <c r="B41" s="202"/>
      <c r="C41" s="202"/>
      <c r="D41" s="202"/>
      <c r="E41" s="202"/>
      <c r="F41" s="202"/>
      <c r="G41" s="202"/>
      <c r="H41" t="s">
        <v>6</v>
      </c>
    </row>
    <row r="42" spans="1:8">
      <c r="A42" s="94"/>
      <c r="B42" s="202"/>
      <c r="C42" s="202"/>
      <c r="D42" s="202"/>
      <c r="E42" s="202"/>
      <c r="F42" s="202"/>
      <c r="G42" s="202"/>
      <c r="H42" t="s">
        <v>6</v>
      </c>
    </row>
    <row r="43" spans="1:8">
      <c r="A43" s="94"/>
      <c r="B43" s="202"/>
      <c r="C43" s="202"/>
      <c r="D43" s="202"/>
      <c r="E43" s="202"/>
      <c r="F43" s="202"/>
      <c r="G43" s="202"/>
      <c r="H43" t="s">
        <v>6</v>
      </c>
    </row>
    <row r="44" spans="1:8" ht="18.75" customHeight="1">
      <c r="A44" s="94"/>
      <c r="B44" s="202"/>
      <c r="C44" s="202"/>
      <c r="D44" s="202"/>
      <c r="E44" s="202"/>
      <c r="F44" s="202"/>
      <c r="G44" s="202"/>
      <c r="H44" t="s">
        <v>6</v>
      </c>
    </row>
    <row r="45" spans="1:8" ht="11.25" customHeight="1">
      <c r="A45" s="94"/>
      <c r="B45" s="202"/>
      <c r="C45" s="202"/>
      <c r="D45" s="202"/>
      <c r="E45" s="202"/>
      <c r="F45" s="202"/>
      <c r="G45" s="202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F32:G32"/>
    <mergeCell ref="F33:G33"/>
    <mergeCell ref="B52:G52"/>
    <mergeCell ref="B50:G50"/>
    <mergeCell ref="F34:G34"/>
    <mergeCell ref="C8:E8"/>
    <mergeCell ref="C9:E9"/>
    <mergeCell ref="C10:E10"/>
    <mergeCell ref="C11:E11"/>
    <mergeCell ref="C12:E12"/>
    <mergeCell ref="A23:B23"/>
    <mergeCell ref="F31:G31"/>
    <mergeCell ref="B51:G51"/>
    <mergeCell ref="B37:G45"/>
    <mergeCell ref="B53:G53"/>
    <mergeCell ref="B54:G54"/>
    <mergeCell ref="B55:G55"/>
    <mergeCell ref="F30:G30"/>
    <mergeCell ref="B46:G46"/>
    <mergeCell ref="B47:G47"/>
    <mergeCell ref="B48:G48"/>
    <mergeCell ref="B49:G49"/>
  </mergeCells>
  <phoneticPr fontId="7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1"/>
  <sheetViews>
    <sheetView workbookViewId="0">
      <selection activeCell="F47" sqref="F4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49</v>
      </c>
      <c r="B1" s="213"/>
      <c r="C1" s="95" t="str">
        <f ca="1">CONCATENATE(cislostavby," ",nazevstavby)</f>
        <v>20150601 Vyšehrad čp. 182</v>
      </c>
      <c r="D1" s="96"/>
      <c r="E1" s="97"/>
      <c r="F1" s="96"/>
      <c r="G1" s="98" t="s">
        <v>50</v>
      </c>
      <c r="H1" s="99"/>
      <c r="I1" s="100"/>
    </row>
    <row r="2" spans="1:9" ht="13.5" thickBot="1">
      <c r="A2" s="214" t="s">
        <v>51</v>
      </c>
      <c r="B2" s="215"/>
      <c r="C2" s="101" t="str">
        <f ca="1">CONCATENATE(cisloobjektu," ",nazevobjektu)</f>
        <v>01 Změna způsobu vytápění</v>
      </c>
      <c r="D2" s="102"/>
      <c r="E2" s="103"/>
      <c r="F2" s="102"/>
      <c r="G2" s="216" t="s">
        <v>82</v>
      </c>
      <c r="H2" s="217"/>
      <c r="I2" s="218"/>
    </row>
    <row r="3" spans="1:9" ht="13.5" thickTop="1">
      <c r="F3" s="34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4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4" customFormat="1">
      <c r="A7" s="196" t="str">
        <f ca="1">Položky!B7</f>
        <v>1</v>
      </c>
      <c r="B7" s="113" t="str">
        <f ca="1">Položky!C7</f>
        <v>Zemní práce</v>
      </c>
      <c r="D7" s="114"/>
      <c r="E7" s="197">
        <f ca="1">Položky!BA44</f>
        <v>0</v>
      </c>
      <c r="F7" s="198">
        <f ca="1">Položky!BB44</f>
        <v>0</v>
      </c>
      <c r="G7" s="198">
        <f ca="1">Položky!BC44</f>
        <v>0</v>
      </c>
      <c r="H7" s="198">
        <f ca="1">Položky!BD44</f>
        <v>0</v>
      </c>
      <c r="I7" s="199">
        <f ca="1">Položky!BE44</f>
        <v>0</v>
      </c>
    </row>
    <row r="8" spans="1:9" s="34" customFormat="1">
      <c r="A8" s="196" t="str">
        <f ca="1">Položky!B45</f>
        <v>2</v>
      </c>
      <c r="B8" s="113" t="str">
        <f ca="1">Položky!C45</f>
        <v>Základy a zvláštní zakládání</v>
      </c>
      <c r="D8" s="114"/>
      <c r="E8" s="197">
        <f ca="1">Položky!BA61</f>
        <v>0</v>
      </c>
      <c r="F8" s="198">
        <f ca="1">Položky!BB61</f>
        <v>0</v>
      </c>
      <c r="G8" s="198">
        <f ca="1">Položky!BC61</f>
        <v>0</v>
      </c>
      <c r="H8" s="198">
        <f ca="1">Položky!BD61</f>
        <v>0</v>
      </c>
      <c r="I8" s="199">
        <f ca="1">Položky!BE61</f>
        <v>0</v>
      </c>
    </row>
    <row r="9" spans="1:9" s="34" customFormat="1">
      <c r="A9" s="196" t="str">
        <f ca="1">Položky!B62</f>
        <v>3</v>
      </c>
      <c r="B9" s="113" t="str">
        <f ca="1">Položky!C62</f>
        <v>Svislé a kompletní konstrukce</v>
      </c>
      <c r="D9" s="114"/>
      <c r="E9" s="197">
        <f ca="1">Položky!BA92</f>
        <v>0</v>
      </c>
      <c r="F9" s="198">
        <f ca="1">Položky!BB92</f>
        <v>0</v>
      </c>
      <c r="G9" s="198">
        <f ca="1">Položky!BC92</f>
        <v>0</v>
      </c>
      <c r="H9" s="198">
        <f ca="1">Položky!BD92</f>
        <v>0</v>
      </c>
      <c r="I9" s="199">
        <f ca="1">Položky!BE92</f>
        <v>0</v>
      </c>
    </row>
    <row r="10" spans="1:9" s="34" customFormat="1">
      <c r="A10" s="196" t="str">
        <f ca="1">Položky!B93</f>
        <v>4</v>
      </c>
      <c r="B10" s="113" t="str">
        <f ca="1">Položky!C93</f>
        <v>Vodorovné konstrukce</v>
      </c>
      <c r="D10" s="114"/>
      <c r="E10" s="197">
        <f ca="1">Položky!BA112</f>
        <v>0</v>
      </c>
      <c r="F10" s="198">
        <f ca="1">Položky!BB112</f>
        <v>0</v>
      </c>
      <c r="G10" s="198">
        <f ca="1">Položky!BC112</f>
        <v>0</v>
      </c>
      <c r="H10" s="198">
        <f ca="1">Položky!BD112</f>
        <v>0</v>
      </c>
      <c r="I10" s="199">
        <f ca="1">Položky!BE112</f>
        <v>0</v>
      </c>
    </row>
    <row r="11" spans="1:9" s="34" customFormat="1">
      <c r="A11" s="196" t="str">
        <f ca="1">Položky!B113</f>
        <v>5</v>
      </c>
      <c r="B11" s="113" t="str">
        <f ca="1">Položky!C113</f>
        <v>Komunikace</v>
      </c>
      <c r="D11" s="114"/>
      <c r="E11" s="197">
        <f ca="1">Položky!BA123</f>
        <v>0</v>
      </c>
      <c r="F11" s="198">
        <f ca="1">Položky!BB123</f>
        <v>0</v>
      </c>
      <c r="G11" s="198">
        <f ca="1">Položky!BC123</f>
        <v>0</v>
      </c>
      <c r="H11" s="198">
        <f ca="1">Položky!BD123</f>
        <v>0</v>
      </c>
      <c r="I11" s="199">
        <f ca="1">Položky!BE123</f>
        <v>0</v>
      </c>
    </row>
    <row r="12" spans="1:9" s="34" customFormat="1">
      <c r="A12" s="196" t="str">
        <f ca="1">Položky!B124</f>
        <v>61</v>
      </c>
      <c r="B12" s="113" t="str">
        <f ca="1">Položky!C124</f>
        <v>Upravy povrchů vnitřní</v>
      </c>
      <c r="D12" s="114"/>
      <c r="E12" s="197">
        <f ca="1">Položky!BA146</f>
        <v>0</v>
      </c>
      <c r="F12" s="198">
        <f ca="1">Položky!BB146</f>
        <v>0</v>
      </c>
      <c r="G12" s="198">
        <f ca="1">Položky!BC146</f>
        <v>0</v>
      </c>
      <c r="H12" s="198">
        <f ca="1">Položky!BD146</f>
        <v>0</v>
      </c>
      <c r="I12" s="199">
        <f ca="1">Položky!BE146</f>
        <v>0</v>
      </c>
    </row>
    <row r="13" spans="1:9" s="34" customFormat="1">
      <c r="A13" s="196" t="str">
        <f ca="1">Položky!B147</f>
        <v>62</v>
      </c>
      <c r="B13" s="113" t="str">
        <f ca="1">Položky!C147</f>
        <v>Úpravy povrchů vnější</v>
      </c>
      <c r="D13" s="114"/>
      <c r="E13" s="197">
        <f ca="1">Položky!BA175</f>
        <v>0</v>
      </c>
      <c r="F13" s="198">
        <f ca="1">Položky!BB175</f>
        <v>0</v>
      </c>
      <c r="G13" s="198">
        <f ca="1">Položky!BC175</f>
        <v>0</v>
      </c>
      <c r="H13" s="198">
        <f ca="1">Položky!BD175</f>
        <v>0</v>
      </c>
      <c r="I13" s="199">
        <f ca="1">Položky!BE175</f>
        <v>0</v>
      </c>
    </row>
    <row r="14" spans="1:9" s="34" customFormat="1">
      <c r="A14" s="196" t="str">
        <f ca="1">Položky!B176</f>
        <v>64</v>
      </c>
      <c r="B14" s="113" t="str">
        <f ca="1">Položky!C176</f>
        <v>Výplně otvorů</v>
      </c>
      <c r="D14" s="114"/>
      <c r="E14" s="197">
        <f ca="1">Položky!BA185</f>
        <v>0</v>
      </c>
      <c r="F14" s="198">
        <f ca="1">Položky!BB185</f>
        <v>0</v>
      </c>
      <c r="G14" s="198">
        <f ca="1">Položky!BC185</f>
        <v>0</v>
      </c>
      <c r="H14" s="198">
        <f ca="1">Položky!BD185</f>
        <v>0</v>
      </c>
      <c r="I14" s="199">
        <f ca="1">Položky!BE185</f>
        <v>0</v>
      </c>
    </row>
    <row r="15" spans="1:9" s="34" customFormat="1">
      <c r="A15" s="196" t="str">
        <f ca="1">Položky!B186</f>
        <v>91</v>
      </c>
      <c r="B15" s="113" t="str">
        <f ca="1">Položky!C186</f>
        <v>Doplňující práce na komunikaci</v>
      </c>
      <c r="D15" s="114"/>
      <c r="E15" s="197">
        <f ca="1">Položky!BA194</f>
        <v>0</v>
      </c>
      <c r="F15" s="198">
        <f ca="1">Položky!BB194</f>
        <v>0</v>
      </c>
      <c r="G15" s="198">
        <f ca="1">Položky!BC194</f>
        <v>0</v>
      </c>
      <c r="H15" s="198">
        <f ca="1">Položky!BD194</f>
        <v>0</v>
      </c>
      <c r="I15" s="199">
        <f ca="1">Položky!BE194</f>
        <v>0</v>
      </c>
    </row>
    <row r="16" spans="1:9" s="34" customFormat="1">
      <c r="A16" s="196" t="str">
        <f ca="1">Položky!B195</f>
        <v>94</v>
      </c>
      <c r="B16" s="113" t="str">
        <f ca="1">Položky!C195</f>
        <v>Lešení a stavební výtahy</v>
      </c>
      <c r="D16" s="114"/>
      <c r="E16" s="197">
        <f ca="1">Položky!BA205</f>
        <v>0</v>
      </c>
      <c r="F16" s="198">
        <f ca="1">Položky!BB205</f>
        <v>0</v>
      </c>
      <c r="G16" s="198">
        <f ca="1">Položky!BC205</f>
        <v>0</v>
      </c>
      <c r="H16" s="198">
        <f ca="1">Položky!BD205</f>
        <v>0</v>
      </c>
      <c r="I16" s="199">
        <f ca="1">Položky!BE205</f>
        <v>0</v>
      </c>
    </row>
    <row r="17" spans="1:9" s="34" customFormat="1">
      <c r="A17" s="196" t="str">
        <f ca="1">Položky!B206</f>
        <v>95</v>
      </c>
      <c r="B17" s="113" t="str">
        <f ca="1">Položky!C206</f>
        <v>Dokončovací konstrukce na pozemních stavbách</v>
      </c>
      <c r="D17" s="114"/>
      <c r="E17" s="197">
        <f ca="1">Položky!BA210</f>
        <v>0</v>
      </c>
      <c r="F17" s="198">
        <f ca="1">Položky!BB210</f>
        <v>0</v>
      </c>
      <c r="G17" s="198">
        <f ca="1">Položky!BC210</f>
        <v>0</v>
      </c>
      <c r="H17" s="198">
        <f ca="1">Položky!BD210</f>
        <v>0</v>
      </c>
      <c r="I17" s="199">
        <f ca="1">Položky!BE210</f>
        <v>0</v>
      </c>
    </row>
    <row r="18" spans="1:9" s="34" customFormat="1">
      <c r="A18" s="196" t="str">
        <f ca="1">Položky!B211</f>
        <v>96</v>
      </c>
      <c r="B18" s="113" t="str">
        <f ca="1">Položky!C211</f>
        <v>Bourání konstrukcí</v>
      </c>
      <c r="D18" s="114"/>
      <c r="E18" s="197">
        <f ca="1">Položky!BA241</f>
        <v>0</v>
      </c>
      <c r="F18" s="198">
        <f ca="1">Položky!BB241</f>
        <v>0</v>
      </c>
      <c r="G18" s="198">
        <f ca="1">Položky!BC241</f>
        <v>0</v>
      </c>
      <c r="H18" s="198">
        <f ca="1">Položky!BD241</f>
        <v>0</v>
      </c>
      <c r="I18" s="199">
        <f ca="1">Položky!BE241</f>
        <v>0</v>
      </c>
    </row>
    <row r="19" spans="1:9" s="34" customFormat="1">
      <c r="A19" s="196" t="str">
        <f ca="1">Položky!B242</f>
        <v>99</v>
      </c>
      <c r="B19" s="113" t="str">
        <f ca="1">Položky!C242</f>
        <v>Staveništní přesun hmot</v>
      </c>
      <c r="D19" s="114"/>
      <c r="E19" s="197">
        <f ca="1">Položky!BA244</f>
        <v>0</v>
      </c>
      <c r="F19" s="198">
        <f ca="1">Položky!BB244</f>
        <v>0</v>
      </c>
      <c r="G19" s="198">
        <f ca="1">Položky!BC244</f>
        <v>0</v>
      </c>
      <c r="H19" s="198">
        <f ca="1">Položky!BD244</f>
        <v>0</v>
      </c>
      <c r="I19" s="199">
        <f ca="1">Položky!BE244</f>
        <v>0</v>
      </c>
    </row>
    <row r="20" spans="1:9" s="34" customFormat="1">
      <c r="A20" s="196" t="str">
        <f ca="1">Položky!B245</f>
        <v>711</v>
      </c>
      <c r="B20" s="113" t="str">
        <f ca="1">Položky!C245</f>
        <v>Izolace proti vodě</v>
      </c>
      <c r="D20" s="114"/>
      <c r="E20" s="197">
        <f ca="1">Položky!BA250</f>
        <v>0</v>
      </c>
      <c r="F20" s="198">
        <f ca="1">Položky!BB250</f>
        <v>0</v>
      </c>
      <c r="G20" s="198">
        <f ca="1">Položky!BC250</f>
        <v>0</v>
      </c>
      <c r="H20" s="198">
        <f ca="1">Položky!BD250</f>
        <v>0</v>
      </c>
      <c r="I20" s="199">
        <f ca="1">Položky!BE250</f>
        <v>0</v>
      </c>
    </row>
    <row r="21" spans="1:9" s="34" customFormat="1">
      <c r="A21" s="196" t="str">
        <f ca="1">Položky!B251</f>
        <v>713</v>
      </c>
      <c r="B21" s="113" t="str">
        <f ca="1">Položky!C251</f>
        <v>Izolace tepelné</v>
      </c>
      <c r="D21" s="114"/>
      <c r="E21" s="197">
        <f ca="1">Položky!BA258</f>
        <v>0</v>
      </c>
      <c r="F21" s="198">
        <f ca="1">Položky!BB258</f>
        <v>0</v>
      </c>
      <c r="G21" s="198">
        <f ca="1">Položky!BC258</f>
        <v>0</v>
      </c>
      <c r="H21" s="198">
        <f ca="1">Položky!BD258</f>
        <v>0</v>
      </c>
      <c r="I21" s="199">
        <f ca="1">Položky!BE258</f>
        <v>0</v>
      </c>
    </row>
    <row r="22" spans="1:9" s="34" customFormat="1">
      <c r="A22" s="196" t="str">
        <f ca="1">Položky!B259</f>
        <v>720</v>
      </c>
      <c r="B22" s="113" t="str">
        <f ca="1">Položky!C259</f>
        <v>Zdravotechnická instalace</v>
      </c>
      <c r="D22" s="114"/>
      <c r="E22" s="197">
        <f ca="1">Položky!BA261</f>
        <v>0</v>
      </c>
      <c r="F22" s="198">
        <f ca="1">Položky!BB261</f>
        <v>0</v>
      </c>
      <c r="G22" s="198">
        <f ca="1">Položky!BC261</f>
        <v>0</v>
      </c>
      <c r="H22" s="198">
        <f ca="1">Položky!BD261</f>
        <v>0</v>
      </c>
      <c r="I22" s="199">
        <f ca="1">Položky!BE261</f>
        <v>0</v>
      </c>
    </row>
    <row r="23" spans="1:9" s="34" customFormat="1">
      <c r="A23" s="196" t="str">
        <f ca="1">Položky!B262</f>
        <v>730</v>
      </c>
      <c r="B23" s="113" t="str">
        <f ca="1">Položky!C262</f>
        <v>Ústřední vytápění</v>
      </c>
      <c r="D23" s="114"/>
      <c r="E23" s="197">
        <f ca="1">Položky!BA264</f>
        <v>0</v>
      </c>
      <c r="F23" s="198">
        <f ca="1">Položky!BB264</f>
        <v>0</v>
      </c>
      <c r="G23" s="198">
        <f ca="1">Položky!BC264</f>
        <v>0</v>
      </c>
      <c r="H23" s="198">
        <f ca="1">Položky!BD264</f>
        <v>0</v>
      </c>
      <c r="I23" s="199">
        <f ca="1">Položky!BE264</f>
        <v>0</v>
      </c>
    </row>
    <row r="24" spans="1:9" s="34" customFormat="1">
      <c r="A24" s="196" t="str">
        <f ca="1">Položky!B265</f>
        <v>763</v>
      </c>
      <c r="B24" s="113" t="str">
        <f ca="1">Položky!C265</f>
        <v>Dřevostavby</v>
      </c>
      <c r="D24" s="114"/>
      <c r="E24" s="197">
        <f ca="1">Položky!BA272</f>
        <v>0</v>
      </c>
      <c r="F24" s="198">
        <f ca="1">Položky!BB272</f>
        <v>0</v>
      </c>
      <c r="G24" s="198">
        <f ca="1">Položky!BC272</f>
        <v>0</v>
      </c>
      <c r="H24" s="198">
        <f ca="1">Položky!BD272</f>
        <v>0</v>
      </c>
      <c r="I24" s="199">
        <f ca="1">Položky!BE272</f>
        <v>0</v>
      </c>
    </row>
    <row r="25" spans="1:9" s="34" customFormat="1">
      <c r="A25" s="196" t="str">
        <f ca="1">Položky!B273</f>
        <v>764</v>
      </c>
      <c r="B25" s="113" t="str">
        <f ca="1">Položky!C273</f>
        <v>Konstrukce klempířské</v>
      </c>
      <c r="D25" s="114"/>
      <c r="E25" s="197">
        <f ca="1">Položky!BA282</f>
        <v>0</v>
      </c>
      <c r="F25" s="198">
        <f ca="1">Položky!BB282</f>
        <v>0</v>
      </c>
      <c r="G25" s="198">
        <f ca="1">Položky!BC282</f>
        <v>0</v>
      </c>
      <c r="H25" s="198">
        <f ca="1">Položky!BD282</f>
        <v>0</v>
      </c>
      <c r="I25" s="199">
        <f ca="1">Položky!BE282</f>
        <v>0</v>
      </c>
    </row>
    <row r="26" spans="1:9" s="34" customFormat="1">
      <c r="A26" s="196" t="str">
        <f ca="1">Položky!B283</f>
        <v>766</v>
      </c>
      <c r="B26" s="113" t="str">
        <f ca="1">Položky!C283</f>
        <v>Konstrukce truhlářské</v>
      </c>
      <c r="D26" s="114"/>
      <c r="E26" s="197">
        <f ca="1">Položky!BA307</f>
        <v>0</v>
      </c>
      <c r="F26" s="198">
        <f ca="1">Položky!BB307</f>
        <v>0</v>
      </c>
      <c r="G26" s="198">
        <f ca="1">Položky!BC307</f>
        <v>0</v>
      </c>
      <c r="H26" s="198">
        <f ca="1">Položky!BD307</f>
        <v>0</v>
      </c>
      <c r="I26" s="199">
        <f ca="1">Položky!BE307</f>
        <v>0</v>
      </c>
    </row>
    <row r="27" spans="1:9" s="34" customFormat="1">
      <c r="A27" s="196" t="str">
        <f ca="1">Položky!B308</f>
        <v>767</v>
      </c>
      <c r="B27" s="113" t="str">
        <f ca="1">Položky!C308</f>
        <v>Konstrukce zámečnické</v>
      </c>
      <c r="D27" s="114"/>
      <c r="E27" s="197">
        <f ca="1">Položky!BA318</f>
        <v>0</v>
      </c>
      <c r="F27" s="198">
        <f ca="1">Položky!BB318</f>
        <v>0</v>
      </c>
      <c r="G27" s="198">
        <f ca="1">Položky!BC318</f>
        <v>0</v>
      </c>
      <c r="H27" s="198">
        <f ca="1">Položky!BD318</f>
        <v>0</v>
      </c>
      <c r="I27" s="199">
        <f ca="1">Položky!BE318</f>
        <v>0</v>
      </c>
    </row>
    <row r="28" spans="1:9" s="34" customFormat="1">
      <c r="A28" s="196" t="str">
        <f ca="1">Položky!B319</f>
        <v>771</v>
      </c>
      <c r="B28" s="113" t="str">
        <f ca="1">Položky!C319</f>
        <v>Podlahy z dlaždic a obklady</v>
      </c>
      <c r="D28" s="114"/>
      <c r="E28" s="197">
        <f ca="1">Položky!BA334</f>
        <v>0</v>
      </c>
      <c r="F28" s="198">
        <f ca="1">Položky!BB334</f>
        <v>0</v>
      </c>
      <c r="G28" s="198">
        <f ca="1">Položky!BC334</f>
        <v>0</v>
      </c>
      <c r="H28" s="198">
        <f ca="1">Položky!BD334</f>
        <v>0</v>
      </c>
      <c r="I28" s="199">
        <f ca="1">Položky!BE334</f>
        <v>0</v>
      </c>
    </row>
    <row r="29" spans="1:9" s="34" customFormat="1">
      <c r="A29" s="196" t="str">
        <f ca="1">Položky!B335</f>
        <v>776</v>
      </c>
      <c r="B29" s="113" t="str">
        <f ca="1">Položky!C335</f>
        <v>Podlahy povlakové</v>
      </c>
      <c r="D29" s="114"/>
      <c r="E29" s="197">
        <f ca="1">Položky!BA344</f>
        <v>0</v>
      </c>
      <c r="F29" s="198">
        <f ca="1">Položky!BB344</f>
        <v>0</v>
      </c>
      <c r="G29" s="198">
        <f ca="1">Položky!BC344</f>
        <v>0</v>
      </c>
      <c r="H29" s="198">
        <f ca="1">Položky!BD344</f>
        <v>0</v>
      </c>
      <c r="I29" s="199">
        <f ca="1">Položky!BE344</f>
        <v>0</v>
      </c>
    </row>
    <row r="30" spans="1:9" s="34" customFormat="1">
      <c r="A30" s="196" t="str">
        <f ca="1">Položky!B345</f>
        <v>777</v>
      </c>
      <c r="B30" s="113" t="str">
        <f ca="1">Položky!C345</f>
        <v>Podlahy ze syntetických hmot</v>
      </c>
      <c r="D30" s="114"/>
      <c r="E30" s="197">
        <f ca="1">Položky!BA349</f>
        <v>0</v>
      </c>
      <c r="F30" s="198">
        <f ca="1">Položky!BB349</f>
        <v>0</v>
      </c>
      <c r="G30" s="198">
        <f ca="1">Položky!BC349</f>
        <v>0</v>
      </c>
      <c r="H30" s="198">
        <f ca="1">Položky!BD349</f>
        <v>0</v>
      </c>
      <c r="I30" s="199">
        <f ca="1">Položky!BE349</f>
        <v>0</v>
      </c>
    </row>
    <row r="31" spans="1:9" s="34" customFormat="1">
      <c r="A31" s="196" t="str">
        <f ca="1">Položky!B350</f>
        <v>781</v>
      </c>
      <c r="B31" s="113" t="str">
        <f ca="1">Položky!C350</f>
        <v>Obklady keramické</v>
      </c>
      <c r="D31" s="114"/>
      <c r="E31" s="197">
        <f ca="1">Položky!BA367</f>
        <v>0</v>
      </c>
      <c r="F31" s="198">
        <f ca="1">Položky!BB367</f>
        <v>0</v>
      </c>
      <c r="G31" s="198">
        <f ca="1">Položky!BC367</f>
        <v>0</v>
      </c>
      <c r="H31" s="198">
        <f ca="1">Položky!BD367</f>
        <v>0</v>
      </c>
      <c r="I31" s="199">
        <f ca="1">Položky!BE367</f>
        <v>0</v>
      </c>
    </row>
    <row r="32" spans="1:9" s="34" customFormat="1">
      <c r="A32" s="196" t="str">
        <f ca="1">Položky!B368</f>
        <v>783</v>
      </c>
      <c r="B32" s="113" t="str">
        <f ca="1">Položky!C368</f>
        <v>Nátěry</v>
      </c>
      <c r="D32" s="114"/>
      <c r="E32" s="197">
        <f ca="1">Položky!BA373</f>
        <v>0</v>
      </c>
      <c r="F32" s="198">
        <f ca="1">Položky!BB373</f>
        <v>0</v>
      </c>
      <c r="G32" s="198">
        <f ca="1">Položky!BC373</f>
        <v>0</v>
      </c>
      <c r="H32" s="198">
        <f ca="1">Položky!BD373</f>
        <v>0</v>
      </c>
      <c r="I32" s="199">
        <f ca="1">Položky!BE373</f>
        <v>0</v>
      </c>
    </row>
    <row r="33" spans="1:57" s="34" customFormat="1">
      <c r="A33" s="196" t="str">
        <f ca="1">Položky!B374</f>
        <v>784</v>
      </c>
      <c r="B33" s="113" t="str">
        <f ca="1">Položky!C374</f>
        <v>Malby</v>
      </c>
      <c r="D33" s="114"/>
      <c r="E33" s="197">
        <f ca="1">Položky!BA394</f>
        <v>0</v>
      </c>
      <c r="F33" s="198">
        <f ca="1">Položky!BB394</f>
        <v>0</v>
      </c>
      <c r="G33" s="198">
        <f ca="1">Položky!BC394</f>
        <v>0</v>
      </c>
      <c r="H33" s="198">
        <f ca="1">Položky!BD394</f>
        <v>0</v>
      </c>
      <c r="I33" s="199">
        <f ca="1">Položky!BE394</f>
        <v>0</v>
      </c>
    </row>
    <row r="34" spans="1:57" s="34" customFormat="1">
      <c r="A34" s="196" t="str">
        <f ca="1">Položky!B395</f>
        <v>D96</v>
      </c>
      <c r="B34" s="113" t="str">
        <f ca="1">Položky!C395</f>
        <v>Přesuny suti a vybouraných hmot</v>
      </c>
      <c r="D34" s="114"/>
      <c r="E34" s="197">
        <f ca="1">Položky!BA403</f>
        <v>0</v>
      </c>
      <c r="F34" s="198">
        <f ca="1">Položky!BB403</f>
        <v>0</v>
      </c>
      <c r="G34" s="198">
        <f ca="1">Položky!BC403</f>
        <v>0</v>
      </c>
      <c r="H34" s="198">
        <f ca="1">Položky!BD403</f>
        <v>0</v>
      </c>
      <c r="I34" s="199">
        <f ca="1">Položky!BE403</f>
        <v>0</v>
      </c>
    </row>
    <row r="35" spans="1:57" s="34" customFormat="1">
      <c r="A35" s="196" t="str">
        <f ca="1">Položky!B404</f>
        <v>M21</v>
      </c>
      <c r="B35" s="113" t="str">
        <f ca="1">Položky!C404</f>
        <v>Elektromontáže</v>
      </c>
      <c r="D35" s="114"/>
      <c r="E35" s="197">
        <f ca="1">Položky!BA406</f>
        <v>0</v>
      </c>
      <c r="F35" s="198">
        <f ca="1">Položky!BB406</f>
        <v>0</v>
      </c>
      <c r="G35" s="198">
        <f ca="1">Položky!BC406</f>
        <v>0</v>
      </c>
      <c r="H35" s="198">
        <f ca="1">Položky!BD406</f>
        <v>0</v>
      </c>
      <c r="I35" s="199">
        <f ca="1">Položky!BE406</f>
        <v>0</v>
      </c>
    </row>
    <row r="36" spans="1:57" s="34" customFormat="1" ht="13.5" thickBot="1">
      <c r="A36" s="196" t="str">
        <f ca="1">Položky!B407</f>
        <v>M24</v>
      </c>
      <c r="B36" s="113" t="str">
        <f ca="1">Položky!C407</f>
        <v>Montáže vzduchotechnických zařízení</v>
      </c>
      <c r="D36" s="114"/>
      <c r="E36" s="197">
        <f ca="1">Položky!BA409</f>
        <v>0</v>
      </c>
      <c r="F36" s="198">
        <f ca="1">Položky!BB409</f>
        <v>0</v>
      </c>
      <c r="G36" s="198">
        <f ca="1">Položky!BC409</f>
        <v>0</v>
      </c>
      <c r="H36" s="198">
        <f ca="1">Položky!BD409</f>
        <v>0</v>
      </c>
      <c r="I36" s="199">
        <f ca="1">Položky!BE409</f>
        <v>0</v>
      </c>
    </row>
    <row r="37" spans="1:57" s="121" customFormat="1" ht="13.5" thickBot="1">
      <c r="A37" s="115"/>
      <c r="B37" s="116" t="s">
        <v>58</v>
      </c>
      <c r="C37" s="116"/>
      <c r="D37" s="117"/>
      <c r="E37" s="118">
        <f>SUM(E7:E36)</f>
        <v>0</v>
      </c>
      <c r="F37" s="119">
        <f>SUM(F7:F36)</f>
        <v>0</v>
      </c>
      <c r="G37" s="119">
        <f>SUM(G7:G36)</f>
        <v>0</v>
      </c>
      <c r="H37" s="119">
        <f>SUM(H7:H36)</f>
        <v>0</v>
      </c>
      <c r="I37" s="120">
        <f>SUM(I7:I36)</f>
        <v>0</v>
      </c>
    </row>
    <row r="38" spans="1:57">
      <c r="A38" s="34"/>
      <c r="B38" s="34"/>
      <c r="C38" s="34"/>
      <c r="D38" s="34"/>
      <c r="E38" s="34"/>
      <c r="F38" s="34"/>
      <c r="G38" s="34"/>
      <c r="H38" s="34"/>
      <c r="I38" s="34"/>
    </row>
    <row r="39" spans="1:57" ht="19.5" customHeight="1">
      <c r="A39" s="105" t="s">
        <v>59</v>
      </c>
      <c r="B39" s="105"/>
      <c r="C39" s="105"/>
      <c r="D39" s="105"/>
      <c r="E39" s="105"/>
      <c r="F39" s="105"/>
      <c r="G39" s="122"/>
      <c r="H39" s="105"/>
      <c r="I39" s="105"/>
      <c r="BA39" s="40"/>
      <c r="BB39" s="40"/>
      <c r="BC39" s="40"/>
      <c r="BD39" s="40"/>
      <c r="BE39" s="40"/>
    </row>
    <row r="40" spans="1:57" ht="13.5" thickBot="1"/>
    <row r="41" spans="1:57">
      <c r="A41" s="70" t="s">
        <v>60</v>
      </c>
      <c r="B41" s="71"/>
      <c r="C41" s="71"/>
      <c r="D41" s="123"/>
      <c r="E41" s="124" t="s">
        <v>61</v>
      </c>
      <c r="F41" s="125" t="s">
        <v>62</v>
      </c>
      <c r="G41" s="126" t="s">
        <v>63</v>
      </c>
      <c r="H41" s="127"/>
      <c r="I41" s="128" t="s">
        <v>61</v>
      </c>
    </row>
    <row r="42" spans="1:57">
      <c r="A42" s="129" t="s">
        <v>653</v>
      </c>
      <c r="B42" s="130"/>
      <c r="C42" s="130"/>
      <c r="D42" s="131"/>
      <c r="E42" s="132">
        <v>0</v>
      </c>
      <c r="F42" s="133"/>
      <c r="G42" s="134">
        <f t="shared" ref="G42:G49" ca="1" si="0">CHOOSE(BA42+1,HSV+PSV,HSV+PSV+Mont,HSV+PSV+Dodavka+Mont,HSV,PSV,Mont,Dodavka,Mont+Dodavka,0)</f>
        <v>0</v>
      </c>
      <c r="H42" s="135"/>
      <c r="I42" s="136">
        <f t="shared" ref="I42:I49" si="1">E42+F42*G42/100</f>
        <v>0</v>
      </c>
      <c r="BA42">
        <v>0</v>
      </c>
    </row>
    <row r="43" spans="1:57">
      <c r="A43" s="129" t="s">
        <v>654</v>
      </c>
      <c r="B43" s="130"/>
      <c r="C43" s="130"/>
      <c r="D43" s="131"/>
      <c r="E43" s="132">
        <v>0</v>
      </c>
      <c r="F43" s="133"/>
      <c r="G43" s="134">
        <f t="shared" ca="1" si="0"/>
        <v>0</v>
      </c>
      <c r="H43" s="135"/>
      <c r="I43" s="136">
        <f t="shared" si="1"/>
        <v>0</v>
      </c>
      <c r="BA43">
        <v>0</v>
      </c>
    </row>
    <row r="44" spans="1:57">
      <c r="A44" s="129" t="s">
        <v>655</v>
      </c>
      <c r="B44" s="130"/>
      <c r="C44" s="130"/>
      <c r="D44" s="131"/>
      <c r="E44" s="132">
        <v>0</v>
      </c>
      <c r="F44" s="133"/>
      <c r="G44" s="134">
        <f t="shared" ca="1" si="0"/>
        <v>0</v>
      </c>
      <c r="H44" s="135"/>
      <c r="I44" s="136">
        <f t="shared" si="1"/>
        <v>0</v>
      </c>
      <c r="BA44">
        <v>0</v>
      </c>
    </row>
    <row r="45" spans="1:57">
      <c r="A45" s="129" t="s">
        <v>656</v>
      </c>
      <c r="B45" s="130"/>
      <c r="C45" s="130"/>
      <c r="D45" s="131"/>
      <c r="E45" s="132">
        <v>0</v>
      </c>
      <c r="F45" s="133"/>
      <c r="G45" s="134">
        <f t="shared" ca="1" si="0"/>
        <v>0</v>
      </c>
      <c r="H45" s="135"/>
      <c r="I45" s="136">
        <f t="shared" si="1"/>
        <v>0</v>
      </c>
      <c r="BA45">
        <v>0</v>
      </c>
    </row>
    <row r="46" spans="1:57">
      <c r="A46" s="129" t="s">
        <v>657</v>
      </c>
      <c r="B46" s="130"/>
      <c r="C46" s="130"/>
      <c r="D46" s="131"/>
      <c r="E46" s="132">
        <v>0</v>
      </c>
      <c r="F46" s="133">
        <v>2</v>
      </c>
      <c r="G46" s="134">
        <f t="shared" ca="1" si="0"/>
        <v>0</v>
      </c>
      <c r="H46" s="135"/>
      <c r="I46" s="136">
        <f t="shared" si="1"/>
        <v>0</v>
      </c>
      <c r="BA46">
        <v>1</v>
      </c>
    </row>
    <row r="47" spans="1:57">
      <c r="A47" s="129" t="s">
        <v>658</v>
      </c>
      <c r="B47" s="130"/>
      <c r="C47" s="130"/>
      <c r="D47" s="131"/>
      <c r="E47" s="132">
        <v>0</v>
      </c>
      <c r="F47" s="133"/>
      <c r="G47" s="134">
        <f t="shared" ca="1" si="0"/>
        <v>0</v>
      </c>
      <c r="H47" s="135"/>
      <c r="I47" s="136">
        <f t="shared" si="1"/>
        <v>0</v>
      </c>
      <c r="BA47">
        <v>1</v>
      </c>
    </row>
    <row r="48" spans="1:57">
      <c r="A48" s="129" t="s">
        <v>659</v>
      </c>
      <c r="B48" s="130"/>
      <c r="C48" s="130"/>
      <c r="D48" s="131"/>
      <c r="E48" s="132">
        <v>0</v>
      </c>
      <c r="F48" s="133"/>
      <c r="G48" s="134">
        <f t="shared" ca="1" si="0"/>
        <v>0</v>
      </c>
      <c r="H48" s="135"/>
      <c r="I48" s="136">
        <f t="shared" si="1"/>
        <v>0</v>
      </c>
      <c r="BA48">
        <v>2</v>
      </c>
    </row>
    <row r="49" spans="1:53">
      <c r="A49" s="129" t="s">
        <v>660</v>
      </c>
      <c r="B49" s="130"/>
      <c r="C49" s="130"/>
      <c r="D49" s="131"/>
      <c r="E49" s="132">
        <v>0</v>
      </c>
      <c r="F49" s="133"/>
      <c r="G49" s="134">
        <f t="shared" ca="1" si="0"/>
        <v>0</v>
      </c>
      <c r="H49" s="135"/>
      <c r="I49" s="136">
        <f t="shared" si="1"/>
        <v>0</v>
      </c>
      <c r="BA49">
        <v>2</v>
      </c>
    </row>
    <row r="50" spans="1:53" ht="13.5" thickBot="1">
      <c r="A50" s="137"/>
      <c r="B50" s="138" t="s">
        <v>64</v>
      </c>
      <c r="C50" s="139"/>
      <c r="D50" s="140"/>
      <c r="E50" s="141"/>
      <c r="F50" s="142"/>
      <c r="G50" s="142"/>
      <c r="H50" s="219">
        <f>SUM(I42:I49)</f>
        <v>0</v>
      </c>
      <c r="I50" s="220"/>
    </row>
    <row r="52" spans="1:53">
      <c r="B52" s="121"/>
      <c r="F52" s="143"/>
      <c r="G52" s="144"/>
      <c r="H52" s="144"/>
      <c r="I52" s="145"/>
    </row>
    <row r="53" spans="1:53">
      <c r="F53" s="143"/>
      <c r="G53" s="144"/>
      <c r="H53" s="144"/>
      <c r="I53" s="145"/>
    </row>
    <row r="54" spans="1:53">
      <c r="F54" s="143"/>
      <c r="G54" s="144"/>
      <c r="H54" s="144"/>
      <c r="I54" s="145"/>
    </row>
    <row r="55" spans="1:53">
      <c r="F55" s="143"/>
      <c r="G55" s="144"/>
      <c r="H55" s="144"/>
      <c r="I55" s="145"/>
    </row>
    <row r="56" spans="1:53">
      <c r="F56" s="143"/>
      <c r="G56" s="144"/>
      <c r="H56" s="144"/>
      <c r="I56" s="145"/>
    </row>
    <row r="57" spans="1:53">
      <c r="F57" s="143"/>
      <c r="G57" s="144"/>
      <c r="H57" s="144"/>
      <c r="I57" s="145"/>
    </row>
    <row r="58" spans="1:53">
      <c r="F58" s="143"/>
      <c r="G58" s="144"/>
      <c r="H58" s="144"/>
      <c r="I58" s="145"/>
    </row>
    <row r="59" spans="1:53">
      <c r="F59" s="143"/>
      <c r="G59" s="144"/>
      <c r="H59" s="144"/>
      <c r="I59" s="145"/>
    </row>
    <row r="60" spans="1:53">
      <c r="F60" s="143"/>
      <c r="G60" s="144"/>
      <c r="H60" s="144"/>
      <c r="I60" s="145"/>
    </row>
    <row r="61" spans="1:53">
      <c r="F61" s="143"/>
      <c r="G61" s="144"/>
      <c r="H61" s="144"/>
      <c r="I61" s="145"/>
    </row>
    <row r="62" spans="1:53">
      <c r="F62" s="143"/>
      <c r="G62" s="144"/>
      <c r="H62" s="144"/>
      <c r="I62" s="145"/>
    </row>
    <row r="63" spans="1:53">
      <c r="F63" s="143"/>
      <c r="G63" s="144"/>
      <c r="H63" s="144"/>
      <c r="I63" s="145"/>
    </row>
    <row r="64" spans="1:53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  <row r="95" spans="6:9">
      <c r="F95" s="143"/>
      <c r="G95" s="144"/>
      <c r="H95" s="144"/>
      <c r="I95" s="145"/>
    </row>
    <row r="96" spans="6:9">
      <c r="F96" s="143"/>
      <c r="G96" s="144"/>
      <c r="H96" s="144"/>
      <c r="I96" s="145"/>
    </row>
    <row r="97" spans="6:9">
      <c r="F97" s="143"/>
      <c r="G97" s="144"/>
      <c r="H97" s="144"/>
      <c r="I97" s="145"/>
    </row>
    <row r="98" spans="6:9">
      <c r="F98" s="143"/>
      <c r="G98" s="144"/>
      <c r="H98" s="144"/>
      <c r="I98" s="145"/>
    </row>
    <row r="99" spans="6:9">
      <c r="F99" s="143"/>
      <c r="G99" s="144"/>
      <c r="H99" s="144"/>
      <c r="I99" s="145"/>
    </row>
    <row r="100" spans="6:9">
      <c r="F100" s="143"/>
      <c r="G100" s="144"/>
      <c r="H100" s="144"/>
      <c r="I100" s="145"/>
    </row>
    <row r="101" spans="6:9">
      <c r="F101" s="143"/>
      <c r="G101" s="144"/>
      <c r="H101" s="144"/>
      <c r="I101" s="145"/>
    </row>
  </sheetData>
  <mergeCells count="4">
    <mergeCell ref="A1:B1"/>
    <mergeCell ref="A2:B2"/>
    <mergeCell ref="G2:I2"/>
    <mergeCell ref="H50:I50"/>
  </mergeCells>
  <phoneticPr fontId="7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82"/>
  <sheetViews>
    <sheetView showGridLines="0" showZeros="0" zoomScaleNormal="100" workbookViewId="0">
      <selection activeCell="A3" sqref="A3:B3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5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3" t="s">
        <v>65</v>
      </c>
      <c r="B1" s="223"/>
      <c r="C1" s="223"/>
      <c r="D1" s="223"/>
      <c r="E1" s="223"/>
      <c r="F1" s="223"/>
      <c r="G1" s="223"/>
    </row>
    <row r="2" spans="1:104" ht="14.25" customHeight="1" thickBot="1"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5" t="str">
        <f ca="1">CONCATENATE(cislostavby," ",nazevstavby)</f>
        <v>20150601 Vyšehrad čp. 182</v>
      </c>
      <c r="D3" s="96"/>
      <c r="E3" s="150" t="s">
        <v>66</v>
      </c>
      <c r="F3" s="151">
        <f ca="1">Rekapitulace!H1</f>
        <v>0</v>
      </c>
      <c r="G3" s="152"/>
    </row>
    <row r="4" spans="1:104" ht="13.5" thickBot="1">
      <c r="A4" s="224" t="s">
        <v>51</v>
      </c>
      <c r="B4" s="215"/>
      <c r="C4" s="101" t="str">
        <f ca="1">CONCATENATE(cisloobjektu," ",nazevobjektu)</f>
        <v>01 Změna způsobu vytápění</v>
      </c>
      <c r="D4" s="102"/>
      <c r="E4" s="225" t="str">
        <f ca="1">Rekapitulace!G2</f>
        <v>Změna způsobu vytápění vč. stavebních úprav 1NP</v>
      </c>
      <c r="F4" s="226"/>
      <c r="G4" s="227"/>
    </row>
    <row r="5" spans="1:104" ht="13.5" thickTop="1">
      <c r="A5" s="153"/>
      <c r="B5" s="154"/>
      <c r="C5" s="154"/>
      <c r="G5" s="156"/>
    </row>
    <row r="6" spans="1:104">
      <c r="A6" s="157" t="s">
        <v>67</v>
      </c>
      <c r="B6" s="158" t="s">
        <v>68</v>
      </c>
      <c r="C6" s="158" t="s">
        <v>69</v>
      </c>
      <c r="D6" s="158" t="s">
        <v>70</v>
      </c>
      <c r="E6" s="159" t="s">
        <v>71</v>
      </c>
      <c r="F6" s="158" t="s">
        <v>72</v>
      </c>
      <c r="G6" s="160" t="s">
        <v>73</v>
      </c>
    </row>
    <row r="7" spans="1:104">
      <c r="A7" s="161" t="s">
        <v>74</v>
      </c>
      <c r="B7" s="162" t="s">
        <v>75</v>
      </c>
      <c r="C7" s="163" t="s">
        <v>76</v>
      </c>
      <c r="D7" s="164"/>
      <c r="E7" s="165"/>
      <c r="F7" s="165"/>
      <c r="G7" s="166"/>
      <c r="H7" s="167"/>
      <c r="I7" s="167"/>
      <c r="O7" s="168">
        <v>1</v>
      </c>
    </row>
    <row r="8" spans="1:104">
      <c r="A8" s="169">
        <v>1</v>
      </c>
      <c r="B8" s="170" t="s">
        <v>83</v>
      </c>
      <c r="C8" s="171" t="s">
        <v>84</v>
      </c>
      <c r="D8" s="172" t="s">
        <v>85</v>
      </c>
      <c r="E8" s="173">
        <v>9.2415000000000003</v>
      </c>
      <c r="F8" s="173"/>
      <c r="G8" s="174">
        <f>E8*F8</f>
        <v>0</v>
      </c>
      <c r="O8" s="168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68">
        <v>1</v>
      </c>
      <c r="CB8" s="168">
        <v>1</v>
      </c>
      <c r="CZ8" s="146">
        <v>0</v>
      </c>
    </row>
    <row r="9" spans="1:104">
      <c r="A9" s="175"/>
      <c r="B9" s="177"/>
      <c r="C9" s="221" t="s">
        <v>86</v>
      </c>
      <c r="D9" s="222"/>
      <c r="E9" s="178">
        <v>0.4</v>
      </c>
      <c r="F9" s="179"/>
      <c r="G9" s="180"/>
      <c r="M9" s="176" t="s">
        <v>86</v>
      </c>
      <c r="O9" s="168"/>
    </row>
    <row r="10" spans="1:104">
      <c r="A10" s="175"/>
      <c r="B10" s="177"/>
      <c r="C10" s="221" t="s">
        <v>87</v>
      </c>
      <c r="D10" s="222"/>
      <c r="E10" s="178">
        <v>0.7</v>
      </c>
      <c r="F10" s="179"/>
      <c r="G10" s="180"/>
      <c r="M10" s="176" t="s">
        <v>87</v>
      </c>
      <c r="O10" s="168"/>
    </row>
    <row r="11" spans="1:104">
      <c r="A11" s="175"/>
      <c r="B11" s="177"/>
      <c r="C11" s="221" t="s">
        <v>88</v>
      </c>
      <c r="D11" s="222"/>
      <c r="E11" s="178">
        <v>8.1415000000000006</v>
      </c>
      <c r="F11" s="179"/>
      <c r="G11" s="180"/>
      <c r="M11" s="176" t="s">
        <v>88</v>
      </c>
      <c r="O11" s="168"/>
    </row>
    <row r="12" spans="1:104">
      <c r="A12" s="169">
        <v>2</v>
      </c>
      <c r="B12" s="170" t="s">
        <v>89</v>
      </c>
      <c r="C12" s="171" t="s">
        <v>90</v>
      </c>
      <c r="D12" s="172" t="s">
        <v>85</v>
      </c>
      <c r="E12" s="173">
        <v>17.074999999999999</v>
      </c>
      <c r="F12" s="173"/>
      <c r="G12" s="174">
        <f>E12*F12</f>
        <v>0</v>
      </c>
      <c r="O12" s="168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68">
        <v>1</v>
      </c>
      <c r="CB12" s="168">
        <v>1</v>
      </c>
      <c r="CZ12" s="146">
        <v>0</v>
      </c>
    </row>
    <row r="13" spans="1:104">
      <c r="A13" s="175"/>
      <c r="B13" s="177"/>
      <c r="C13" s="221" t="s">
        <v>91</v>
      </c>
      <c r="D13" s="222"/>
      <c r="E13" s="178">
        <v>0.79200000000000004</v>
      </c>
      <c r="F13" s="179"/>
      <c r="G13" s="180"/>
      <c r="M13" s="176" t="s">
        <v>91</v>
      </c>
      <c r="O13" s="168"/>
    </row>
    <row r="14" spans="1:104">
      <c r="A14" s="175"/>
      <c r="B14" s="177"/>
      <c r="C14" s="221" t="s">
        <v>92</v>
      </c>
      <c r="D14" s="222"/>
      <c r="E14" s="178">
        <v>16.283000000000001</v>
      </c>
      <c r="F14" s="179"/>
      <c r="G14" s="180"/>
      <c r="M14" s="176" t="s">
        <v>92</v>
      </c>
      <c r="O14" s="168"/>
    </row>
    <row r="15" spans="1:104">
      <c r="A15" s="169">
        <v>3</v>
      </c>
      <c r="B15" s="170" t="s">
        <v>93</v>
      </c>
      <c r="C15" s="171" t="s">
        <v>94</v>
      </c>
      <c r="D15" s="172" t="s">
        <v>85</v>
      </c>
      <c r="E15" s="173">
        <v>5.68</v>
      </c>
      <c r="F15" s="173"/>
      <c r="G15" s="174">
        <f>E15*F15</f>
        <v>0</v>
      </c>
      <c r="O15" s="168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68">
        <v>1</v>
      </c>
      <c r="CB15" s="168">
        <v>1</v>
      </c>
      <c r="CZ15" s="146">
        <v>0</v>
      </c>
    </row>
    <row r="16" spans="1:104">
      <c r="A16" s="175"/>
      <c r="B16" s="177"/>
      <c r="C16" s="221" t="s">
        <v>95</v>
      </c>
      <c r="D16" s="222"/>
      <c r="E16" s="178">
        <v>2.88</v>
      </c>
      <c r="F16" s="179"/>
      <c r="G16" s="180"/>
      <c r="M16" s="176" t="s">
        <v>95</v>
      </c>
      <c r="O16" s="168"/>
    </row>
    <row r="17" spans="1:104">
      <c r="A17" s="175"/>
      <c r="B17" s="177"/>
      <c r="C17" s="221" t="s">
        <v>96</v>
      </c>
      <c r="D17" s="222"/>
      <c r="E17" s="178">
        <v>2.8</v>
      </c>
      <c r="F17" s="179"/>
      <c r="G17" s="180"/>
      <c r="M17" s="176" t="s">
        <v>96</v>
      </c>
      <c r="O17" s="168"/>
    </row>
    <row r="18" spans="1:104">
      <c r="A18" s="169">
        <v>4</v>
      </c>
      <c r="B18" s="170" t="s">
        <v>97</v>
      </c>
      <c r="C18" s="171" t="s">
        <v>98</v>
      </c>
      <c r="D18" s="172" t="s">
        <v>85</v>
      </c>
      <c r="E18" s="173">
        <v>5.68</v>
      </c>
      <c r="F18" s="173"/>
      <c r="G18" s="174">
        <f>E18*F18</f>
        <v>0</v>
      </c>
      <c r="O18" s="168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68">
        <v>1</v>
      </c>
      <c r="CB18" s="168">
        <v>1</v>
      </c>
      <c r="CZ18" s="146">
        <v>0</v>
      </c>
    </row>
    <row r="19" spans="1:104">
      <c r="A19" s="169">
        <v>5</v>
      </c>
      <c r="B19" s="170" t="s">
        <v>99</v>
      </c>
      <c r="C19" s="171" t="s">
        <v>100</v>
      </c>
      <c r="D19" s="172" t="s">
        <v>85</v>
      </c>
      <c r="E19" s="173">
        <v>4.28</v>
      </c>
      <c r="F19" s="173"/>
      <c r="G19" s="174">
        <f>E19*F19</f>
        <v>0</v>
      </c>
      <c r="O19" s="168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68">
        <v>1</v>
      </c>
      <c r="CB19" s="168">
        <v>1</v>
      </c>
      <c r="CZ19" s="146">
        <v>0</v>
      </c>
    </row>
    <row r="20" spans="1:104">
      <c r="A20" s="175"/>
      <c r="B20" s="177"/>
      <c r="C20" s="221" t="s">
        <v>101</v>
      </c>
      <c r="D20" s="222"/>
      <c r="E20" s="178">
        <v>3.5</v>
      </c>
      <c r="F20" s="179"/>
      <c r="G20" s="180"/>
      <c r="M20" s="176" t="s">
        <v>101</v>
      </c>
      <c r="O20" s="168"/>
    </row>
    <row r="21" spans="1:104">
      <c r="A21" s="175"/>
      <c r="B21" s="177"/>
      <c r="C21" s="221" t="s">
        <v>102</v>
      </c>
      <c r="D21" s="222"/>
      <c r="E21" s="178">
        <v>0.78</v>
      </c>
      <c r="F21" s="179"/>
      <c r="G21" s="180"/>
      <c r="M21" s="176" t="s">
        <v>102</v>
      </c>
      <c r="O21" s="168"/>
    </row>
    <row r="22" spans="1:104">
      <c r="A22" s="169">
        <v>6</v>
      </c>
      <c r="B22" s="170" t="s">
        <v>103</v>
      </c>
      <c r="C22" s="171" t="s">
        <v>104</v>
      </c>
      <c r="D22" s="172" t="s">
        <v>85</v>
      </c>
      <c r="E22" s="173">
        <v>4.28</v>
      </c>
      <c r="F22" s="173"/>
      <c r="G22" s="174">
        <f>E22*F22</f>
        <v>0</v>
      </c>
      <c r="O22" s="168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68">
        <v>1</v>
      </c>
      <c r="CB22" s="168">
        <v>1</v>
      </c>
      <c r="CZ22" s="146">
        <v>0</v>
      </c>
    </row>
    <row r="23" spans="1:104">
      <c r="A23" s="169">
        <v>7</v>
      </c>
      <c r="B23" s="170" t="s">
        <v>105</v>
      </c>
      <c r="C23" s="171" t="s">
        <v>106</v>
      </c>
      <c r="D23" s="172" t="s">
        <v>85</v>
      </c>
      <c r="E23" s="173">
        <v>2.74</v>
      </c>
      <c r="F23" s="173"/>
      <c r="G23" s="174">
        <f>E23*F23</f>
        <v>0</v>
      </c>
      <c r="O23" s="168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68">
        <v>1</v>
      </c>
      <c r="CB23" s="168">
        <v>1</v>
      </c>
      <c r="CZ23" s="146">
        <v>0</v>
      </c>
    </row>
    <row r="24" spans="1:104">
      <c r="A24" s="169">
        <v>8</v>
      </c>
      <c r="B24" s="170" t="s">
        <v>107</v>
      </c>
      <c r="C24" s="171" t="s">
        <v>108</v>
      </c>
      <c r="D24" s="172" t="s">
        <v>85</v>
      </c>
      <c r="E24" s="173">
        <v>24.03</v>
      </c>
      <c r="F24" s="173"/>
      <c r="G24" s="174">
        <f>E24*F24</f>
        <v>0</v>
      </c>
      <c r="O24" s="168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68">
        <v>1</v>
      </c>
      <c r="CB24" s="168">
        <v>1</v>
      </c>
      <c r="CZ24" s="146">
        <v>0</v>
      </c>
    </row>
    <row r="25" spans="1:104">
      <c r="A25" s="175"/>
      <c r="B25" s="177"/>
      <c r="C25" s="221" t="s">
        <v>109</v>
      </c>
      <c r="D25" s="222"/>
      <c r="E25" s="178">
        <v>29.774999999999999</v>
      </c>
      <c r="F25" s="179"/>
      <c r="G25" s="180"/>
      <c r="M25" s="176" t="s">
        <v>109</v>
      </c>
      <c r="O25" s="168"/>
    </row>
    <row r="26" spans="1:104">
      <c r="A26" s="175"/>
      <c r="B26" s="177"/>
      <c r="C26" s="221" t="s">
        <v>110</v>
      </c>
      <c r="D26" s="222"/>
      <c r="E26" s="178">
        <v>-5.7450000000000001</v>
      </c>
      <c r="F26" s="179"/>
      <c r="G26" s="180"/>
      <c r="M26" s="200">
        <v>-5745</v>
      </c>
      <c r="O26" s="168"/>
    </row>
    <row r="27" spans="1:104">
      <c r="A27" s="169">
        <v>9</v>
      </c>
      <c r="B27" s="170" t="s">
        <v>111</v>
      </c>
      <c r="C27" s="171" t="s">
        <v>112</v>
      </c>
      <c r="D27" s="172" t="s">
        <v>85</v>
      </c>
      <c r="E27" s="173">
        <v>24</v>
      </c>
      <c r="F27" s="173"/>
      <c r="G27" s="174">
        <f>E27*F27</f>
        <v>0</v>
      </c>
      <c r="O27" s="168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68">
        <v>1</v>
      </c>
      <c r="CB27" s="168">
        <v>1</v>
      </c>
      <c r="CZ27" s="146">
        <v>0</v>
      </c>
    </row>
    <row r="28" spans="1:104">
      <c r="A28" s="169">
        <v>10</v>
      </c>
      <c r="B28" s="170" t="s">
        <v>113</v>
      </c>
      <c r="C28" s="171" t="s">
        <v>114</v>
      </c>
      <c r="D28" s="172" t="s">
        <v>85</v>
      </c>
      <c r="E28" s="173">
        <v>24</v>
      </c>
      <c r="F28" s="173"/>
      <c r="G28" s="174">
        <f>E28*F28</f>
        <v>0</v>
      </c>
      <c r="O28" s="168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68">
        <v>1</v>
      </c>
      <c r="CB28" s="168">
        <v>1</v>
      </c>
      <c r="CZ28" s="146">
        <v>0</v>
      </c>
    </row>
    <row r="29" spans="1:104">
      <c r="A29" s="169">
        <v>11</v>
      </c>
      <c r="B29" s="170" t="s">
        <v>115</v>
      </c>
      <c r="C29" s="171" t="s">
        <v>116</v>
      </c>
      <c r="D29" s="172" t="s">
        <v>85</v>
      </c>
      <c r="E29" s="173">
        <v>5.7450000000000001</v>
      </c>
      <c r="F29" s="173"/>
      <c r="G29" s="174">
        <f>E29*F29</f>
        <v>0</v>
      </c>
      <c r="O29" s="168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68">
        <v>1</v>
      </c>
      <c r="CB29" s="168">
        <v>1</v>
      </c>
      <c r="CZ29" s="146">
        <v>0</v>
      </c>
    </row>
    <row r="30" spans="1:104">
      <c r="A30" s="175"/>
      <c r="B30" s="177"/>
      <c r="C30" s="221" t="s">
        <v>117</v>
      </c>
      <c r="D30" s="222"/>
      <c r="E30" s="178">
        <v>2.88</v>
      </c>
      <c r="F30" s="179"/>
      <c r="G30" s="180"/>
      <c r="M30" s="176" t="s">
        <v>117</v>
      </c>
      <c r="O30" s="168"/>
    </row>
    <row r="31" spans="1:104">
      <c r="A31" s="175"/>
      <c r="B31" s="177"/>
      <c r="C31" s="221" t="s">
        <v>96</v>
      </c>
      <c r="D31" s="222"/>
      <c r="E31" s="178">
        <v>2.8</v>
      </c>
      <c r="F31" s="179"/>
      <c r="G31" s="180"/>
      <c r="M31" s="176" t="s">
        <v>96</v>
      </c>
      <c r="O31" s="168"/>
    </row>
    <row r="32" spans="1:104">
      <c r="A32" s="175"/>
      <c r="B32" s="177"/>
      <c r="C32" s="221" t="s">
        <v>118</v>
      </c>
      <c r="D32" s="222"/>
      <c r="E32" s="178">
        <v>-4</v>
      </c>
      <c r="F32" s="179"/>
      <c r="G32" s="180"/>
      <c r="M32" s="176">
        <v>-4</v>
      </c>
      <c r="O32" s="168"/>
    </row>
    <row r="33" spans="1:104">
      <c r="A33" s="175"/>
      <c r="B33" s="177"/>
      <c r="C33" s="221" t="s">
        <v>119</v>
      </c>
      <c r="D33" s="222"/>
      <c r="E33" s="178">
        <v>1.5</v>
      </c>
      <c r="F33" s="179"/>
      <c r="G33" s="180"/>
      <c r="M33" s="176" t="s">
        <v>119</v>
      </c>
      <c r="O33" s="168"/>
    </row>
    <row r="34" spans="1:104">
      <c r="A34" s="175"/>
      <c r="B34" s="177"/>
      <c r="C34" s="221" t="s">
        <v>120</v>
      </c>
      <c r="D34" s="222"/>
      <c r="E34" s="178">
        <v>2.5649999999999999</v>
      </c>
      <c r="F34" s="179"/>
      <c r="G34" s="180"/>
      <c r="M34" s="176" t="s">
        <v>120</v>
      </c>
      <c r="O34" s="168"/>
    </row>
    <row r="35" spans="1:104">
      <c r="A35" s="169">
        <v>12</v>
      </c>
      <c r="B35" s="170" t="s">
        <v>121</v>
      </c>
      <c r="C35" s="171" t="s">
        <v>122</v>
      </c>
      <c r="D35" s="172" t="s">
        <v>123</v>
      </c>
      <c r="E35" s="173">
        <v>94</v>
      </c>
      <c r="F35" s="173"/>
      <c r="G35" s="174">
        <f>E35*F35</f>
        <v>0</v>
      </c>
      <c r="O35" s="168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68">
        <v>1</v>
      </c>
      <c r="CB35" s="168">
        <v>1</v>
      </c>
      <c r="CZ35" s="146">
        <v>0</v>
      </c>
    </row>
    <row r="36" spans="1:104">
      <c r="A36" s="175"/>
      <c r="B36" s="177"/>
      <c r="C36" s="221" t="s">
        <v>124</v>
      </c>
      <c r="D36" s="222"/>
      <c r="E36" s="178">
        <v>94</v>
      </c>
      <c r="F36" s="179"/>
      <c r="G36" s="180"/>
      <c r="M36" s="176" t="s">
        <v>124</v>
      </c>
      <c r="O36" s="168"/>
    </row>
    <row r="37" spans="1:104">
      <c r="A37" s="169">
        <v>13</v>
      </c>
      <c r="B37" s="170" t="s">
        <v>125</v>
      </c>
      <c r="C37" s="171" t="s">
        <v>126</v>
      </c>
      <c r="D37" s="172" t="s">
        <v>123</v>
      </c>
      <c r="E37" s="173">
        <v>38.25</v>
      </c>
      <c r="F37" s="173"/>
      <c r="G37" s="174">
        <f>E37*F37</f>
        <v>0</v>
      </c>
      <c r="O37" s="168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68">
        <v>1</v>
      </c>
      <c r="CB37" s="168">
        <v>1</v>
      </c>
      <c r="CZ37" s="146">
        <v>0</v>
      </c>
    </row>
    <row r="38" spans="1:104">
      <c r="A38" s="175"/>
      <c r="B38" s="177"/>
      <c r="C38" s="221" t="s">
        <v>127</v>
      </c>
      <c r="D38" s="222"/>
      <c r="E38" s="178">
        <v>3.6</v>
      </c>
      <c r="F38" s="179"/>
      <c r="G38" s="180"/>
      <c r="M38" s="176" t="s">
        <v>127</v>
      </c>
      <c r="O38" s="168"/>
    </row>
    <row r="39" spans="1:104">
      <c r="A39" s="175"/>
      <c r="B39" s="177"/>
      <c r="C39" s="221" t="s">
        <v>128</v>
      </c>
      <c r="D39" s="222"/>
      <c r="E39" s="178">
        <v>3.5</v>
      </c>
      <c r="F39" s="179"/>
      <c r="G39" s="180"/>
      <c r="M39" s="176" t="s">
        <v>128</v>
      </c>
      <c r="O39" s="168"/>
    </row>
    <row r="40" spans="1:104">
      <c r="A40" s="175"/>
      <c r="B40" s="177"/>
      <c r="C40" s="221" t="s">
        <v>129</v>
      </c>
      <c r="D40" s="222"/>
      <c r="E40" s="178">
        <v>0</v>
      </c>
      <c r="F40" s="179"/>
      <c r="G40" s="180"/>
      <c r="M40" s="176">
        <v>0</v>
      </c>
      <c r="O40" s="168"/>
    </row>
    <row r="41" spans="1:104">
      <c r="A41" s="175"/>
      <c r="B41" s="177"/>
      <c r="C41" s="221" t="s">
        <v>130</v>
      </c>
      <c r="D41" s="222"/>
      <c r="E41" s="178">
        <v>3.5</v>
      </c>
      <c r="F41" s="179"/>
      <c r="G41" s="180"/>
      <c r="M41" s="176" t="s">
        <v>130</v>
      </c>
      <c r="O41" s="168"/>
    </row>
    <row r="42" spans="1:104">
      <c r="A42" s="175"/>
      <c r="B42" s="177"/>
      <c r="C42" s="221" t="s">
        <v>131</v>
      </c>
      <c r="D42" s="222"/>
      <c r="E42" s="178">
        <v>8.5500000000000007</v>
      </c>
      <c r="F42" s="179"/>
      <c r="G42" s="180"/>
      <c r="M42" s="176" t="s">
        <v>131</v>
      </c>
      <c r="O42" s="168"/>
    </row>
    <row r="43" spans="1:104">
      <c r="A43" s="175"/>
      <c r="B43" s="177"/>
      <c r="C43" s="221" t="s">
        <v>132</v>
      </c>
      <c r="D43" s="222"/>
      <c r="E43" s="178">
        <v>19.100000000000001</v>
      </c>
      <c r="F43" s="179"/>
      <c r="G43" s="180"/>
      <c r="M43" s="176" t="s">
        <v>132</v>
      </c>
      <c r="O43" s="168"/>
    </row>
    <row r="44" spans="1:104">
      <c r="A44" s="181"/>
      <c r="B44" s="182" t="s">
        <v>77</v>
      </c>
      <c r="C44" s="183" t="str">
        <f>CONCATENATE(B7," ",C7)</f>
        <v>1 Zemní práce</v>
      </c>
      <c r="D44" s="184"/>
      <c r="E44" s="185"/>
      <c r="F44" s="186"/>
      <c r="G44" s="187">
        <f>SUM(G7:G43)</f>
        <v>0</v>
      </c>
      <c r="O44" s="168">
        <v>4</v>
      </c>
      <c r="BA44" s="188">
        <f>SUM(BA7:BA43)</f>
        <v>0</v>
      </c>
      <c r="BB44" s="188">
        <f>SUM(BB7:BB43)</f>
        <v>0</v>
      </c>
      <c r="BC44" s="188">
        <f>SUM(BC7:BC43)</f>
        <v>0</v>
      </c>
      <c r="BD44" s="188">
        <f>SUM(BD7:BD43)</f>
        <v>0</v>
      </c>
      <c r="BE44" s="188">
        <f>SUM(BE7:BE43)</f>
        <v>0</v>
      </c>
    </row>
    <row r="45" spans="1:104">
      <c r="A45" s="161" t="s">
        <v>74</v>
      </c>
      <c r="B45" s="162" t="s">
        <v>133</v>
      </c>
      <c r="C45" s="163" t="s">
        <v>134</v>
      </c>
      <c r="D45" s="164"/>
      <c r="E45" s="165"/>
      <c r="F45" s="165"/>
      <c r="G45" s="166"/>
      <c r="H45" s="167"/>
      <c r="I45" s="167"/>
      <c r="O45" s="168">
        <v>1</v>
      </c>
    </row>
    <row r="46" spans="1:104">
      <c r="A46" s="169">
        <v>14</v>
      </c>
      <c r="B46" s="170" t="s">
        <v>135</v>
      </c>
      <c r="C46" s="171" t="s">
        <v>136</v>
      </c>
      <c r="D46" s="172" t="s">
        <v>85</v>
      </c>
      <c r="E46" s="173">
        <v>2.4500000000000002</v>
      </c>
      <c r="F46" s="173"/>
      <c r="G46" s="174">
        <f>E46*F46</f>
        <v>0</v>
      </c>
      <c r="O46" s="168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68">
        <v>1</v>
      </c>
      <c r="CB46" s="168">
        <v>1</v>
      </c>
      <c r="CZ46" s="146">
        <v>1.6299999999992001</v>
      </c>
    </row>
    <row r="47" spans="1:104">
      <c r="A47" s="175"/>
      <c r="B47" s="177"/>
      <c r="C47" s="221" t="s">
        <v>137</v>
      </c>
      <c r="D47" s="222"/>
      <c r="E47" s="178">
        <v>2.4500000000000002</v>
      </c>
      <c r="F47" s="179"/>
      <c r="G47" s="180"/>
      <c r="M47" s="176" t="s">
        <v>137</v>
      </c>
      <c r="O47" s="168"/>
    </row>
    <row r="48" spans="1:104">
      <c r="A48" s="169">
        <v>15</v>
      </c>
      <c r="B48" s="170" t="s">
        <v>138</v>
      </c>
      <c r="C48" s="171" t="s">
        <v>139</v>
      </c>
      <c r="D48" s="172" t="s">
        <v>140</v>
      </c>
      <c r="E48" s="173">
        <v>6</v>
      </c>
      <c r="F48" s="173"/>
      <c r="G48" s="174">
        <f>E48*F48</f>
        <v>0</v>
      </c>
      <c r="O48" s="168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68">
        <v>1</v>
      </c>
      <c r="CB48" s="168">
        <v>1</v>
      </c>
      <c r="CZ48" s="146">
        <v>0.24641999999994399</v>
      </c>
    </row>
    <row r="49" spans="1:104">
      <c r="A49" s="175"/>
      <c r="B49" s="177"/>
      <c r="C49" s="221" t="s">
        <v>141</v>
      </c>
      <c r="D49" s="222"/>
      <c r="E49" s="178">
        <v>6</v>
      </c>
      <c r="F49" s="179"/>
      <c r="G49" s="180"/>
      <c r="M49" s="176" t="s">
        <v>141</v>
      </c>
      <c r="O49" s="168"/>
    </row>
    <row r="50" spans="1:104" ht="22.5">
      <c r="A50" s="169">
        <v>16</v>
      </c>
      <c r="B50" s="170" t="s">
        <v>142</v>
      </c>
      <c r="C50" s="171" t="s">
        <v>143</v>
      </c>
      <c r="D50" s="172" t="s">
        <v>123</v>
      </c>
      <c r="E50" s="173">
        <v>3.5</v>
      </c>
      <c r="F50" s="173"/>
      <c r="G50" s="174">
        <f>E50*F50</f>
        <v>0</v>
      </c>
      <c r="O50" s="168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68">
        <v>1</v>
      </c>
      <c r="CB50" s="168">
        <v>1</v>
      </c>
      <c r="CZ50" s="146">
        <v>1.8000000000006899E-4</v>
      </c>
    </row>
    <row r="51" spans="1:104">
      <c r="A51" s="175"/>
      <c r="B51" s="177"/>
      <c r="C51" s="221" t="s">
        <v>144</v>
      </c>
      <c r="D51" s="222"/>
      <c r="E51" s="178">
        <v>3.5</v>
      </c>
      <c r="F51" s="179"/>
      <c r="G51" s="180"/>
      <c r="M51" s="176" t="s">
        <v>144</v>
      </c>
      <c r="O51" s="168"/>
    </row>
    <row r="52" spans="1:104">
      <c r="A52" s="169">
        <v>17</v>
      </c>
      <c r="B52" s="170" t="s">
        <v>145</v>
      </c>
      <c r="C52" s="171" t="s">
        <v>146</v>
      </c>
      <c r="D52" s="172" t="s">
        <v>85</v>
      </c>
      <c r="E52" s="173">
        <v>4.9279999999999999</v>
      </c>
      <c r="F52" s="173"/>
      <c r="G52" s="174">
        <f>E52*F52</f>
        <v>0</v>
      </c>
      <c r="O52" s="168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68">
        <v>1</v>
      </c>
      <c r="CB52" s="168">
        <v>1</v>
      </c>
      <c r="CZ52" s="146">
        <v>2.3785500000012698</v>
      </c>
    </row>
    <row r="53" spans="1:104">
      <c r="A53" s="175"/>
      <c r="B53" s="177"/>
      <c r="C53" s="221" t="s">
        <v>147</v>
      </c>
      <c r="D53" s="222"/>
      <c r="E53" s="178">
        <v>0.99</v>
      </c>
      <c r="F53" s="179"/>
      <c r="G53" s="180"/>
      <c r="M53" s="176" t="s">
        <v>147</v>
      </c>
      <c r="O53" s="168"/>
    </row>
    <row r="54" spans="1:104">
      <c r="A54" s="175"/>
      <c r="B54" s="177"/>
      <c r="C54" s="221" t="s">
        <v>148</v>
      </c>
      <c r="D54" s="222"/>
      <c r="E54" s="178">
        <v>3.08</v>
      </c>
      <c r="F54" s="179"/>
      <c r="G54" s="180"/>
      <c r="M54" s="176" t="s">
        <v>148</v>
      </c>
      <c r="O54" s="168"/>
    </row>
    <row r="55" spans="1:104">
      <c r="A55" s="175"/>
      <c r="B55" s="177"/>
      <c r="C55" s="221" t="s">
        <v>149</v>
      </c>
      <c r="D55" s="222"/>
      <c r="E55" s="178">
        <v>0.85799999999999998</v>
      </c>
      <c r="F55" s="179"/>
      <c r="G55" s="180"/>
      <c r="M55" s="176" t="s">
        <v>149</v>
      </c>
      <c r="O55" s="168"/>
    </row>
    <row r="56" spans="1:104">
      <c r="A56" s="169">
        <v>18</v>
      </c>
      <c r="B56" s="170" t="s">
        <v>150</v>
      </c>
      <c r="C56" s="171" t="s">
        <v>151</v>
      </c>
      <c r="D56" s="172" t="s">
        <v>123</v>
      </c>
      <c r="E56" s="173">
        <v>24.32</v>
      </c>
      <c r="F56" s="173"/>
      <c r="G56" s="174">
        <f>E56*F56</f>
        <v>0</v>
      </c>
      <c r="O56" s="168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68">
        <v>1</v>
      </c>
      <c r="CB56" s="168">
        <v>1</v>
      </c>
      <c r="CZ56" s="146">
        <v>3.9210000000025502E-2</v>
      </c>
    </row>
    <row r="57" spans="1:104">
      <c r="A57" s="175"/>
      <c r="B57" s="177"/>
      <c r="C57" s="221" t="s">
        <v>152</v>
      </c>
      <c r="D57" s="222"/>
      <c r="E57" s="178">
        <v>4.8</v>
      </c>
      <c r="F57" s="179"/>
      <c r="G57" s="180"/>
      <c r="M57" s="176" t="s">
        <v>152</v>
      </c>
      <c r="O57" s="168"/>
    </row>
    <row r="58" spans="1:104">
      <c r="A58" s="175"/>
      <c r="B58" s="177"/>
      <c r="C58" s="221" t="s">
        <v>153</v>
      </c>
      <c r="D58" s="222"/>
      <c r="E58" s="178">
        <v>11.2</v>
      </c>
      <c r="F58" s="179"/>
      <c r="G58" s="180"/>
      <c r="M58" s="176" t="s">
        <v>153</v>
      </c>
      <c r="O58" s="168"/>
    </row>
    <row r="59" spans="1:104">
      <c r="A59" s="175"/>
      <c r="B59" s="177"/>
      <c r="C59" s="221" t="s">
        <v>154</v>
      </c>
      <c r="D59" s="222"/>
      <c r="E59" s="178">
        <v>8.32</v>
      </c>
      <c r="F59" s="179"/>
      <c r="G59" s="180"/>
      <c r="M59" s="176" t="s">
        <v>154</v>
      </c>
      <c r="O59" s="168"/>
    </row>
    <row r="60" spans="1:104">
      <c r="A60" s="169">
        <v>19</v>
      </c>
      <c r="B60" s="170" t="s">
        <v>155</v>
      </c>
      <c r="C60" s="171" t="s">
        <v>156</v>
      </c>
      <c r="D60" s="172" t="s">
        <v>123</v>
      </c>
      <c r="E60" s="173">
        <v>24.32</v>
      </c>
      <c r="F60" s="173"/>
      <c r="G60" s="174">
        <f>E60*F60</f>
        <v>0</v>
      </c>
      <c r="O60" s="168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68">
        <v>1</v>
      </c>
      <c r="CB60" s="168">
        <v>1</v>
      </c>
      <c r="CZ60" s="146">
        <v>0</v>
      </c>
    </row>
    <row r="61" spans="1:104">
      <c r="A61" s="181"/>
      <c r="B61" s="182" t="s">
        <v>77</v>
      </c>
      <c r="C61" s="183" t="str">
        <f>CONCATENATE(B45," ",C45)</f>
        <v>2 Základy a zvláštní zakládání</v>
      </c>
      <c r="D61" s="184"/>
      <c r="E61" s="185"/>
      <c r="F61" s="186"/>
      <c r="G61" s="187">
        <f>SUM(G45:G60)</f>
        <v>0</v>
      </c>
      <c r="O61" s="168">
        <v>4</v>
      </c>
      <c r="BA61" s="188">
        <f>SUM(BA45:BA60)</f>
        <v>0</v>
      </c>
      <c r="BB61" s="188">
        <f>SUM(BB45:BB60)</f>
        <v>0</v>
      </c>
      <c r="BC61" s="188">
        <f>SUM(BC45:BC60)</f>
        <v>0</v>
      </c>
      <c r="BD61" s="188">
        <f>SUM(BD45:BD60)</f>
        <v>0</v>
      </c>
      <c r="BE61" s="188">
        <f>SUM(BE45:BE60)</f>
        <v>0</v>
      </c>
    </row>
    <row r="62" spans="1:104">
      <c r="A62" s="161" t="s">
        <v>74</v>
      </c>
      <c r="B62" s="162" t="s">
        <v>157</v>
      </c>
      <c r="C62" s="163" t="s">
        <v>158</v>
      </c>
      <c r="D62" s="164"/>
      <c r="E62" s="165"/>
      <c r="F62" s="165"/>
      <c r="G62" s="166"/>
      <c r="H62" s="167"/>
      <c r="I62" s="167"/>
      <c r="O62" s="168">
        <v>1</v>
      </c>
    </row>
    <row r="63" spans="1:104">
      <c r="A63" s="169">
        <v>20</v>
      </c>
      <c r="B63" s="170" t="s">
        <v>159</v>
      </c>
      <c r="C63" s="171" t="s">
        <v>160</v>
      </c>
      <c r="D63" s="172" t="s">
        <v>123</v>
      </c>
      <c r="E63" s="173">
        <v>19.524999999999999</v>
      </c>
      <c r="F63" s="173"/>
      <c r="G63" s="174">
        <f>E63*F63</f>
        <v>0</v>
      </c>
      <c r="O63" s="168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68">
        <v>1</v>
      </c>
      <c r="CB63" s="168">
        <v>1</v>
      </c>
      <c r="CZ63" s="146">
        <v>0.17292999999995101</v>
      </c>
    </row>
    <row r="64" spans="1:104">
      <c r="A64" s="175"/>
      <c r="B64" s="177"/>
      <c r="C64" s="221" t="s">
        <v>161</v>
      </c>
      <c r="D64" s="222"/>
      <c r="E64" s="178">
        <v>6.28</v>
      </c>
      <c r="F64" s="179"/>
      <c r="G64" s="180"/>
      <c r="M64" s="176" t="s">
        <v>161</v>
      </c>
      <c r="O64" s="168"/>
    </row>
    <row r="65" spans="1:104">
      <c r="A65" s="175"/>
      <c r="B65" s="177"/>
      <c r="C65" s="221" t="s">
        <v>162</v>
      </c>
      <c r="D65" s="222"/>
      <c r="E65" s="178">
        <v>7.44</v>
      </c>
      <c r="F65" s="179"/>
      <c r="G65" s="180"/>
      <c r="M65" s="176" t="s">
        <v>162</v>
      </c>
      <c r="O65" s="168"/>
    </row>
    <row r="66" spans="1:104">
      <c r="A66" s="175"/>
      <c r="B66" s="177"/>
      <c r="C66" s="221" t="s">
        <v>163</v>
      </c>
      <c r="D66" s="222"/>
      <c r="E66" s="178">
        <v>5.8049999999999997</v>
      </c>
      <c r="F66" s="179"/>
      <c r="G66" s="180"/>
      <c r="M66" s="176" t="s">
        <v>163</v>
      </c>
      <c r="O66" s="168"/>
    </row>
    <row r="67" spans="1:104">
      <c r="A67" s="169">
        <v>21</v>
      </c>
      <c r="B67" s="170" t="s">
        <v>164</v>
      </c>
      <c r="C67" s="171" t="s">
        <v>165</v>
      </c>
      <c r="D67" s="172" t="s">
        <v>123</v>
      </c>
      <c r="E67" s="173">
        <v>2.4</v>
      </c>
      <c r="F67" s="173"/>
      <c r="G67" s="174">
        <f>E67*F67</f>
        <v>0</v>
      </c>
      <c r="O67" s="168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68">
        <v>1</v>
      </c>
      <c r="CB67" s="168">
        <v>1</v>
      </c>
      <c r="CZ67" s="146">
        <v>0.20566000000008</v>
      </c>
    </row>
    <row r="68" spans="1:104">
      <c r="A68" s="169">
        <v>22</v>
      </c>
      <c r="B68" s="170" t="s">
        <v>166</v>
      </c>
      <c r="C68" s="171" t="s">
        <v>167</v>
      </c>
      <c r="D68" s="172" t="s">
        <v>85</v>
      </c>
      <c r="E68" s="173">
        <v>0.95199999999999996</v>
      </c>
      <c r="F68" s="173"/>
      <c r="G68" s="174">
        <f>E68*F68</f>
        <v>0</v>
      </c>
      <c r="O68" s="168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68">
        <v>1</v>
      </c>
      <c r="CB68" s="168">
        <v>1</v>
      </c>
      <c r="CZ68" s="146">
        <v>1.93319999999949</v>
      </c>
    </row>
    <row r="69" spans="1:104">
      <c r="A69" s="175"/>
      <c r="B69" s="177"/>
      <c r="C69" s="221" t="s">
        <v>168</v>
      </c>
      <c r="D69" s="222"/>
      <c r="E69" s="178">
        <v>0.95199999999999996</v>
      </c>
      <c r="F69" s="179"/>
      <c r="G69" s="180"/>
      <c r="M69" s="176" t="s">
        <v>168</v>
      </c>
      <c r="O69" s="168"/>
    </row>
    <row r="70" spans="1:104">
      <c r="A70" s="169">
        <v>23</v>
      </c>
      <c r="B70" s="170" t="s">
        <v>169</v>
      </c>
      <c r="C70" s="171" t="s">
        <v>170</v>
      </c>
      <c r="D70" s="172" t="s">
        <v>171</v>
      </c>
      <c r="E70" s="173">
        <v>0.1047</v>
      </c>
      <c r="F70" s="173"/>
      <c r="G70" s="174">
        <f>E70*F70</f>
        <v>0</v>
      </c>
      <c r="O70" s="168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68">
        <v>1</v>
      </c>
      <c r="CB70" s="168">
        <v>1</v>
      </c>
      <c r="CZ70" s="146">
        <v>1.9540000000006299E-2</v>
      </c>
    </row>
    <row r="71" spans="1:104">
      <c r="A71" s="175"/>
      <c r="B71" s="177"/>
      <c r="C71" s="221" t="s">
        <v>172</v>
      </c>
      <c r="D71" s="222"/>
      <c r="E71" s="178">
        <v>0.1047</v>
      </c>
      <c r="F71" s="179"/>
      <c r="G71" s="180"/>
      <c r="M71" s="176" t="s">
        <v>172</v>
      </c>
      <c r="O71" s="168"/>
    </row>
    <row r="72" spans="1:104">
      <c r="A72" s="169">
        <v>24</v>
      </c>
      <c r="B72" s="170" t="s">
        <v>173</v>
      </c>
      <c r="C72" s="171" t="s">
        <v>174</v>
      </c>
      <c r="D72" s="172" t="s">
        <v>171</v>
      </c>
      <c r="E72" s="173">
        <v>0.38900000000000001</v>
      </c>
      <c r="F72" s="173"/>
      <c r="G72" s="174">
        <f>E72*F72</f>
        <v>0</v>
      </c>
      <c r="O72" s="168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68">
        <v>1</v>
      </c>
      <c r="CB72" s="168">
        <v>1</v>
      </c>
      <c r="CZ72" s="146">
        <v>1.7089999999996101E-2</v>
      </c>
    </row>
    <row r="73" spans="1:104">
      <c r="A73" s="175"/>
      <c r="B73" s="177"/>
      <c r="C73" s="221" t="s">
        <v>175</v>
      </c>
      <c r="D73" s="222"/>
      <c r="E73" s="178">
        <v>0.38900000000000001</v>
      </c>
      <c r="F73" s="179"/>
      <c r="G73" s="180"/>
      <c r="M73" s="176" t="s">
        <v>175</v>
      </c>
      <c r="O73" s="168"/>
    </row>
    <row r="74" spans="1:104">
      <c r="A74" s="169">
        <v>25</v>
      </c>
      <c r="B74" s="170" t="s">
        <v>176</v>
      </c>
      <c r="C74" s="171" t="s">
        <v>177</v>
      </c>
      <c r="D74" s="172" t="s">
        <v>123</v>
      </c>
      <c r="E74" s="173">
        <v>129.642</v>
      </c>
      <c r="F74" s="173"/>
      <c r="G74" s="174">
        <f>E74*F74</f>
        <v>0</v>
      </c>
      <c r="O74" s="168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68">
        <v>1</v>
      </c>
      <c r="CB74" s="168">
        <v>1</v>
      </c>
      <c r="CZ74" s="146">
        <v>7.0600000000013097E-2</v>
      </c>
    </row>
    <row r="75" spans="1:104" ht="22.5">
      <c r="A75" s="175"/>
      <c r="B75" s="177"/>
      <c r="C75" s="221" t="s">
        <v>178</v>
      </c>
      <c r="D75" s="222"/>
      <c r="E75" s="178">
        <v>28.05</v>
      </c>
      <c r="F75" s="179"/>
      <c r="G75" s="180"/>
      <c r="M75" s="176" t="s">
        <v>178</v>
      </c>
      <c r="O75" s="168"/>
    </row>
    <row r="76" spans="1:104">
      <c r="A76" s="175"/>
      <c r="B76" s="177"/>
      <c r="C76" s="221" t="s">
        <v>179</v>
      </c>
      <c r="D76" s="222"/>
      <c r="E76" s="178">
        <v>15.47</v>
      </c>
      <c r="F76" s="179"/>
      <c r="G76" s="180"/>
      <c r="M76" s="176" t="s">
        <v>179</v>
      </c>
      <c r="O76" s="168"/>
    </row>
    <row r="77" spans="1:104">
      <c r="A77" s="175"/>
      <c r="B77" s="177"/>
      <c r="C77" s="221" t="s">
        <v>180</v>
      </c>
      <c r="D77" s="222"/>
      <c r="E77" s="178">
        <v>42.67</v>
      </c>
      <c r="F77" s="179"/>
      <c r="G77" s="180"/>
      <c r="M77" s="176" t="s">
        <v>180</v>
      </c>
      <c r="O77" s="168"/>
    </row>
    <row r="78" spans="1:104">
      <c r="A78" s="175"/>
      <c r="B78" s="177"/>
      <c r="C78" s="221" t="s">
        <v>181</v>
      </c>
      <c r="D78" s="222"/>
      <c r="E78" s="178">
        <v>-2.4700000000000002</v>
      </c>
      <c r="F78" s="179"/>
      <c r="G78" s="180"/>
      <c r="M78" s="176" t="s">
        <v>181</v>
      </c>
      <c r="O78" s="168"/>
    </row>
    <row r="79" spans="1:104">
      <c r="A79" s="175"/>
      <c r="B79" s="177"/>
      <c r="C79" s="221" t="s">
        <v>182</v>
      </c>
      <c r="D79" s="222"/>
      <c r="E79" s="178">
        <v>55.521999999999998</v>
      </c>
      <c r="F79" s="179"/>
      <c r="G79" s="180"/>
      <c r="M79" s="176" t="s">
        <v>182</v>
      </c>
      <c r="O79" s="168"/>
    </row>
    <row r="80" spans="1:104">
      <c r="A80" s="175"/>
      <c r="B80" s="177"/>
      <c r="C80" s="221" t="s">
        <v>183</v>
      </c>
      <c r="D80" s="222"/>
      <c r="E80" s="178">
        <v>-9.6</v>
      </c>
      <c r="F80" s="179"/>
      <c r="G80" s="180"/>
      <c r="M80" s="176" t="s">
        <v>183</v>
      </c>
      <c r="O80" s="168"/>
    </row>
    <row r="81" spans="1:104">
      <c r="A81" s="169">
        <v>26</v>
      </c>
      <c r="B81" s="170" t="s">
        <v>184</v>
      </c>
      <c r="C81" s="171" t="s">
        <v>185</v>
      </c>
      <c r="D81" s="172" t="s">
        <v>123</v>
      </c>
      <c r="E81" s="173">
        <v>115.238</v>
      </c>
      <c r="F81" s="173"/>
      <c r="G81" s="174">
        <f>E81*F81</f>
        <v>0</v>
      </c>
      <c r="O81" s="168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68">
        <v>1</v>
      </c>
      <c r="CB81" s="168">
        <v>1</v>
      </c>
      <c r="CZ81" s="146">
        <v>0.10550000000000601</v>
      </c>
    </row>
    <row r="82" spans="1:104">
      <c r="A82" s="175"/>
      <c r="B82" s="177"/>
      <c r="C82" s="221" t="s">
        <v>186</v>
      </c>
      <c r="D82" s="222"/>
      <c r="E82" s="178">
        <v>134.02799999999999</v>
      </c>
      <c r="F82" s="179"/>
      <c r="G82" s="180"/>
      <c r="M82" s="176" t="s">
        <v>186</v>
      </c>
      <c r="O82" s="168"/>
    </row>
    <row r="83" spans="1:104">
      <c r="A83" s="175"/>
      <c r="B83" s="177"/>
      <c r="C83" s="221" t="s">
        <v>187</v>
      </c>
      <c r="D83" s="222"/>
      <c r="E83" s="178">
        <v>-18.79</v>
      </c>
      <c r="F83" s="179"/>
      <c r="G83" s="180"/>
      <c r="M83" s="176" t="s">
        <v>187</v>
      </c>
      <c r="O83" s="168"/>
    </row>
    <row r="84" spans="1:104">
      <c r="A84" s="169">
        <v>27</v>
      </c>
      <c r="B84" s="170" t="s">
        <v>188</v>
      </c>
      <c r="C84" s="171" t="s">
        <v>189</v>
      </c>
      <c r="D84" s="172" t="s">
        <v>140</v>
      </c>
      <c r="E84" s="173">
        <v>34.799999999999997</v>
      </c>
      <c r="F84" s="173"/>
      <c r="G84" s="174">
        <f>E84*F84</f>
        <v>0</v>
      </c>
      <c r="O84" s="168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68">
        <v>1</v>
      </c>
      <c r="CB84" s="168">
        <v>1</v>
      </c>
      <c r="CZ84" s="146">
        <v>0</v>
      </c>
    </row>
    <row r="85" spans="1:104">
      <c r="A85" s="169">
        <v>28</v>
      </c>
      <c r="B85" s="170" t="s">
        <v>190</v>
      </c>
      <c r="C85" s="171" t="s">
        <v>191</v>
      </c>
      <c r="D85" s="172" t="s">
        <v>123</v>
      </c>
      <c r="E85" s="173">
        <v>9.3759999999999994</v>
      </c>
      <c r="F85" s="173"/>
      <c r="G85" s="174">
        <f>E85*F85</f>
        <v>0</v>
      </c>
      <c r="O85" s="168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68">
        <v>1</v>
      </c>
      <c r="CB85" s="168">
        <v>1</v>
      </c>
      <c r="CZ85" s="146">
        <v>0.178560000000061</v>
      </c>
    </row>
    <row r="86" spans="1:104">
      <c r="A86" s="175"/>
      <c r="B86" s="177"/>
      <c r="C86" s="221" t="s">
        <v>192</v>
      </c>
      <c r="D86" s="222"/>
      <c r="E86" s="178">
        <v>7.6159999999999997</v>
      </c>
      <c r="F86" s="179"/>
      <c r="G86" s="180"/>
      <c r="M86" s="176" t="s">
        <v>192</v>
      </c>
      <c r="O86" s="168"/>
    </row>
    <row r="87" spans="1:104">
      <c r="A87" s="175"/>
      <c r="B87" s="177"/>
      <c r="C87" s="221" t="s">
        <v>193</v>
      </c>
      <c r="D87" s="222"/>
      <c r="E87" s="178">
        <v>1.76</v>
      </c>
      <c r="F87" s="179"/>
      <c r="G87" s="180"/>
      <c r="M87" s="176" t="s">
        <v>193</v>
      </c>
      <c r="O87" s="168"/>
    </row>
    <row r="88" spans="1:104">
      <c r="A88" s="169">
        <v>29</v>
      </c>
      <c r="B88" s="170" t="s">
        <v>194</v>
      </c>
      <c r="C88" s="171" t="s">
        <v>195</v>
      </c>
      <c r="D88" s="172" t="s">
        <v>123</v>
      </c>
      <c r="E88" s="173">
        <v>9.6</v>
      </c>
      <c r="F88" s="173"/>
      <c r="G88" s="174">
        <f>E88*F88</f>
        <v>0</v>
      </c>
      <c r="O88" s="168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68">
        <v>1</v>
      </c>
      <c r="CB88" s="168">
        <v>1</v>
      </c>
      <c r="CZ88" s="146">
        <v>7.6459999999997294E-2</v>
      </c>
    </row>
    <row r="89" spans="1:104">
      <c r="A89" s="175"/>
      <c r="B89" s="177"/>
      <c r="C89" s="221" t="s">
        <v>196</v>
      </c>
      <c r="D89" s="222"/>
      <c r="E89" s="178">
        <v>9.6</v>
      </c>
      <c r="F89" s="179"/>
      <c r="G89" s="180"/>
      <c r="M89" s="176" t="s">
        <v>196</v>
      </c>
      <c r="O89" s="168"/>
    </row>
    <row r="90" spans="1:104">
      <c r="A90" s="169">
        <v>30</v>
      </c>
      <c r="B90" s="170" t="s">
        <v>197</v>
      </c>
      <c r="C90" s="171" t="s">
        <v>198</v>
      </c>
      <c r="D90" s="172" t="s">
        <v>199</v>
      </c>
      <c r="E90" s="173">
        <v>50</v>
      </c>
      <c r="F90" s="173"/>
      <c r="G90" s="174">
        <f>E90*F90</f>
        <v>0</v>
      </c>
      <c r="O90" s="168">
        <v>2</v>
      </c>
      <c r="AA90" s="146">
        <v>12</v>
      </c>
      <c r="AB90" s="146">
        <v>0</v>
      </c>
      <c r="AC90" s="146">
        <v>118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68">
        <v>12</v>
      </c>
      <c r="CB90" s="168">
        <v>0</v>
      </c>
      <c r="CZ90" s="146">
        <v>0</v>
      </c>
    </row>
    <row r="91" spans="1:104">
      <c r="A91" s="175"/>
      <c r="B91" s="177"/>
      <c r="C91" s="221" t="s">
        <v>200</v>
      </c>
      <c r="D91" s="222"/>
      <c r="E91" s="178">
        <v>50</v>
      </c>
      <c r="F91" s="179"/>
      <c r="G91" s="180"/>
      <c r="M91" s="176" t="s">
        <v>200</v>
      </c>
      <c r="O91" s="168"/>
    </row>
    <row r="92" spans="1:104">
      <c r="A92" s="181"/>
      <c r="B92" s="182" t="s">
        <v>77</v>
      </c>
      <c r="C92" s="183" t="str">
        <f>CONCATENATE(B62," ",C62)</f>
        <v>3 Svislé a kompletní konstrukce</v>
      </c>
      <c r="D92" s="184"/>
      <c r="E92" s="185"/>
      <c r="F92" s="186"/>
      <c r="G92" s="187">
        <f>SUM(G62:G91)</f>
        <v>0</v>
      </c>
      <c r="O92" s="168">
        <v>4</v>
      </c>
      <c r="BA92" s="188">
        <f>SUM(BA62:BA91)</f>
        <v>0</v>
      </c>
      <c r="BB92" s="188">
        <f>SUM(BB62:BB91)</f>
        <v>0</v>
      </c>
      <c r="BC92" s="188">
        <f>SUM(BC62:BC91)</f>
        <v>0</v>
      </c>
      <c r="BD92" s="188">
        <f>SUM(BD62:BD91)</f>
        <v>0</v>
      </c>
      <c r="BE92" s="188">
        <f>SUM(BE62:BE91)</f>
        <v>0</v>
      </c>
    </row>
    <row r="93" spans="1:104">
      <c r="A93" s="161" t="s">
        <v>74</v>
      </c>
      <c r="B93" s="162" t="s">
        <v>201</v>
      </c>
      <c r="C93" s="163" t="s">
        <v>202</v>
      </c>
      <c r="D93" s="164"/>
      <c r="E93" s="165"/>
      <c r="F93" s="165"/>
      <c r="G93" s="166"/>
      <c r="H93" s="167"/>
      <c r="I93" s="167"/>
      <c r="O93" s="168">
        <v>1</v>
      </c>
    </row>
    <row r="94" spans="1:104">
      <c r="A94" s="169">
        <v>31</v>
      </c>
      <c r="B94" s="170" t="s">
        <v>203</v>
      </c>
      <c r="C94" s="171" t="s">
        <v>204</v>
      </c>
      <c r="D94" s="172" t="s">
        <v>85</v>
      </c>
      <c r="E94" s="173">
        <v>1.2869999999999999</v>
      </c>
      <c r="F94" s="173"/>
      <c r="G94" s="174">
        <f>E94*F94</f>
        <v>0</v>
      </c>
      <c r="O94" s="168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68">
        <v>1</v>
      </c>
      <c r="CB94" s="168">
        <v>1</v>
      </c>
      <c r="CZ94" s="146">
        <v>2.44643999999971</v>
      </c>
    </row>
    <row r="95" spans="1:104">
      <c r="A95" s="175"/>
      <c r="B95" s="177"/>
      <c r="C95" s="221" t="s">
        <v>205</v>
      </c>
      <c r="D95" s="222"/>
      <c r="E95" s="178">
        <v>1.2869999999999999</v>
      </c>
      <c r="F95" s="179"/>
      <c r="G95" s="180"/>
      <c r="M95" s="176" t="s">
        <v>205</v>
      </c>
      <c r="O95" s="168"/>
    </row>
    <row r="96" spans="1:104">
      <c r="A96" s="169">
        <v>32</v>
      </c>
      <c r="B96" s="170" t="s">
        <v>206</v>
      </c>
      <c r="C96" s="171" t="s">
        <v>207</v>
      </c>
      <c r="D96" s="172" t="s">
        <v>123</v>
      </c>
      <c r="E96" s="173">
        <v>2.36</v>
      </c>
      <c r="F96" s="173"/>
      <c r="G96" s="174">
        <f>E96*F96</f>
        <v>0</v>
      </c>
      <c r="O96" s="168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68">
        <v>1</v>
      </c>
      <c r="CB96" s="168">
        <v>1</v>
      </c>
      <c r="CZ96" s="146">
        <v>0.194189999999935</v>
      </c>
    </row>
    <row r="97" spans="1:104">
      <c r="A97" s="175"/>
      <c r="B97" s="177"/>
      <c r="C97" s="221" t="s">
        <v>208</v>
      </c>
      <c r="D97" s="222"/>
      <c r="E97" s="178">
        <v>2.36</v>
      </c>
      <c r="F97" s="179"/>
      <c r="G97" s="180"/>
      <c r="M97" s="176" t="s">
        <v>208</v>
      </c>
      <c r="O97" s="168"/>
    </row>
    <row r="98" spans="1:104">
      <c r="A98" s="169">
        <v>33</v>
      </c>
      <c r="B98" s="170" t="s">
        <v>209</v>
      </c>
      <c r="C98" s="171" t="s">
        <v>210</v>
      </c>
      <c r="D98" s="172" t="s">
        <v>123</v>
      </c>
      <c r="E98" s="173">
        <v>2.36</v>
      </c>
      <c r="F98" s="173"/>
      <c r="G98" s="174">
        <f>E98*F98</f>
        <v>0</v>
      </c>
      <c r="O98" s="168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68">
        <v>1</v>
      </c>
      <c r="CB98" s="168">
        <v>1</v>
      </c>
      <c r="CZ98" s="146">
        <v>0</v>
      </c>
    </row>
    <row r="99" spans="1:104">
      <c r="A99" s="169">
        <v>34</v>
      </c>
      <c r="B99" s="170" t="s">
        <v>211</v>
      </c>
      <c r="C99" s="171" t="s">
        <v>212</v>
      </c>
      <c r="D99" s="172" t="s">
        <v>171</v>
      </c>
      <c r="E99" s="173">
        <v>0.13500000000000001</v>
      </c>
      <c r="F99" s="173"/>
      <c r="G99" s="174">
        <f>E99*F99</f>
        <v>0</v>
      </c>
      <c r="O99" s="168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68">
        <v>1</v>
      </c>
      <c r="CB99" s="168">
        <v>1</v>
      </c>
      <c r="CZ99" s="146">
        <v>1.0213899999998799</v>
      </c>
    </row>
    <row r="100" spans="1:104">
      <c r="A100" s="175"/>
      <c r="B100" s="177"/>
      <c r="C100" s="221" t="s">
        <v>213</v>
      </c>
      <c r="D100" s="222"/>
      <c r="E100" s="178">
        <v>0.13500000000000001</v>
      </c>
      <c r="F100" s="179"/>
      <c r="G100" s="180"/>
      <c r="M100" s="176" t="s">
        <v>213</v>
      </c>
      <c r="O100" s="168"/>
    </row>
    <row r="101" spans="1:104">
      <c r="A101" s="169">
        <v>35</v>
      </c>
      <c r="B101" s="170" t="s">
        <v>214</v>
      </c>
      <c r="C101" s="171" t="s">
        <v>215</v>
      </c>
      <c r="D101" s="172" t="s">
        <v>140</v>
      </c>
      <c r="E101" s="173">
        <v>15</v>
      </c>
      <c r="F101" s="173"/>
      <c r="G101" s="174">
        <f>E101*F101</f>
        <v>0</v>
      </c>
      <c r="O101" s="168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68">
        <v>1</v>
      </c>
      <c r="CB101" s="168">
        <v>1</v>
      </c>
      <c r="CZ101" s="146">
        <v>0.11369000000002</v>
      </c>
    </row>
    <row r="102" spans="1:104">
      <c r="A102" s="175"/>
      <c r="B102" s="177"/>
      <c r="C102" s="221" t="s">
        <v>216</v>
      </c>
      <c r="D102" s="222"/>
      <c r="E102" s="178">
        <v>15</v>
      </c>
      <c r="F102" s="179"/>
      <c r="G102" s="180"/>
      <c r="M102" s="176" t="s">
        <v>216</v>
      </c>
      <c r="O102" s="168"/>
    </row>
    <row r="103" spans="1:104">
      <c r="A103" s="169">
        <v>36</v>
      </c>
      <c r="B103" s="170" t="s">
        <v>217</v>
      </c>
      <c r="C103" s="171" t="s">
        <v>218</v>
      </c>
      <c r="D103" s="172" t="s">
        <v>123</v>
      </c>
      <c r="E103" s="173">
        <v>2.5499999999999998</v>
      </c>
      <c r="F103" s="173"/>
      <c r="G103" s="174">
        <f>E103*F103</f>
        <v>0</v>
      </c>
      <c r="O103" s="168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68">
        <v>1</v>
      </c>
      <c r="CB103" s="168">
        <v>1</v>
      </c>
      <c r="CZ103" s="146">
        <v>2.4169999999997999E-2</v>
      </c>
    </row>
    <row r="104" spans="1:104">
      <c r="A104" s="175"/>
      <c r="B104" s="177"/>
      <c r="C104" s="221" t="s">
        <v>219</v>
      </c>
      <c r="D104" s="222"/>
      <c r="E104" s="178">
        <v>2.5499999999999998</v>
      </c>
      <c r="F104" s="179"/>
      <c r="G104" s="180"/>
      <c r="M104" s="176" t="s">
        <v>219</v>
      </c>
      <c r="O104" s="168"/>
    </row>
    <row r="105" spans="1:104">
      <c r="A105" s="169">
        <v>37</v>
      </c>
      <c r="B105" s="170" t="s">
        <v>220</v>
      </c>
      <c r="C105" s="171" t="s">
        <v>221</v>
      </c>
      <c r="D105" s="172" t="s">
        <v>123</v>
      </c>
      <c r="E105" s="173">
        <v>2.5499999999999998</v>
      </c>
      <c r="F105" s="173"/>
      <c r="G105" s="174">
        <f>E105*F105</f>
        <v>0</v>
      </c>
      <c r="O105" s="168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68">
        <v>1</v>
      </c>
      <c r="CB105" s="168">
        <v>1</v>
      </c>
      <c r="CZ105" s="146">
        <v>0</v>
      </c>
    </row>
    <row r="106" spans="1:104" ht="22.5">
      <c r="A106" s="169">
        <v>38</v>
      </c>
      <c r="B106" s="170" t="s">
        <v>222</v>
      </c>
      <c r="C106" s="171" t="s">
        <v>223</v>
      </c>
      <c r="D106" s="172" t="s">
        <v>224</v>
      </c>
      <c r="E106" s="173">
        <v>1</v>
      </c>
      <c r="F106" s="173"/>
      <c r="G106" s="174">
        <f>E106*F106</f>
        <v>0</v>
      </c>
      <c r="O106" s="168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68">
        <v>1</v>
      </c>
      <c r="CB106" s="168">
        <v>1</v>
      </c>
      <c r="CZ106" s="146">
        <v>0</v>
      </c>
    </row>
    <row r="107" spans="1:104">
      <c r="A107" s="169">
        <v>39</v>
      </c>
      <c r="B107" s="170" t="s">
        <v>225</v>
      </c>
      <c r="C107" s="171" t="s">
        <v>226</v>
      </c>
      <c r="D107" s="172" t="s">
        <v>85</v>
      </c>
      <c r="E107" s="173">
        <v>6.6989999999999998</v>
      </c>
      <c r="F107" s="173"/>
      <c r="G107" s="174">
        <f>E107*F107</f>
        <v>0</v>
      </c>
      <c r="O107" s="168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68">
        <v>1</v>
      </c>
      <c r="CB107" s="168">
        <v>1</v>
      </c>
      <c r="CZ107" s="146">
        <v>2.5250000000014601</v>
      </c>
    </row>
    <row r="108" spans="1:104">
      <c r="A108" s="175"/>
      <c r="B108" s="177"/>
      <c r="C108" s="221" t="s">
        <v>227</v>
      </c>
      <c r="D108" s="222"/>
      <c r="E108" s="178">
        <v>6.6989999999999998</v>
      </c>
      <c r="F108" s="179"/>
      <c r="G108" s="180"/>
      <c r="M108" s="176" t="s">
        <v>227</v>
      </c>
      <c r="O108" s="168"/>
    </row>
    <row r="109" spans="1:104">
      <c r="A109" s="169">
        <v>40</v>
      </c>
      <c r="B109" s="170" t="s">
        <v>228</v>
      </c>
      <c r="C109" s="171" t="s">
        <v>229</v>
      </c>
      <c r="D109" s="172" t="s">
        <v>85</v>
      </c>
      <c r="E109" s="173">
        <v>3.28</v>
      </c>
      <c r="F109" s="173"/>
      <c r="G109" s="174">
        <f>E109*F109</f>
        <v>0</v>
      </c>
      <c r="O109" s="168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68">
        <v>1</v>
      </c>
      <c r="CB109" s="168">
        <v>1</v>
      </c>
      <c r="CZ109" s="146">
        <v>2.0000000000010201E-2</v>
      </c>
    </row>
    <row r="110" spans="1:104">
      <c r="A110" s="175"/>
      <c r="B110" s="177"/>
      <c r="C110" s="221" t="s">
        <v>230</v>
      </c>
      <c r="D110" s="222"/>
      <c r="E110" s="178">
        <v>3.28</v>
      </c>
      <c r="F110" s="179"/>
      <c r="G110" s="180"/>
      <c r="M110" s="176" t="s">
        <v>230</v>
      </c>
      <c r="O110" s="168"/>
    </row>
    <row r="111" spans="1:104">
      <c r="A111" s="169">
        <v>41</v>
      </c>
      <c r="B111" s="170" t="s">
        <v>231</v>
      </c>
      <c r="C111" s="171" t="s">
        <v>232</v>
      </c>
      <c r="D111" s="172" t="s">
        <v>140</v>
      </c>
      <c r="E111" s="173">
        <v>8.4</v>
      </c>
      <c r="F111" s="173"/>
      <c r="G111" s="174">
        <f>E111*F111</f>
        <v>0</v>
      </c>
      <c r="O111" s="168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68">
        <v>1</v>
      </c>
      <c r="CB111" s="168">
        <v>1</v>
      </c>
      <c r="CZ111" s="146">
        <v>0</v>
      </c>
    </row>
    <row r="112" spans="1:104">
      <c r="A112" s="181"/>
      <c r="B112" s="182" t="s">
        <v>77</v>
      </c>
      <c r="C112" s="183" t="str">
        <f>CONCATENATE(B93," ",C93)</f>
        <v>4 Vodorovné konstrukce</v>
      </c>
      <c r="D112" s="184"/>
      <c r="E112" s="185"/>
      <c r="F112" s="186"/>
      <c r="G112" s="187">
        <f>SUM(G93:G111)</f>
        <v>0</v>
      </c>
      <c r="O112" s="168">
        <v>4</v>
      </c>
      <c r="BA112" s="188">
        <f>SUM(BA93:BA111)</f>
        <v>0</v>
      </c>
      <c r="BB112" s="188">
        <f>SUM(BB93:BB111)</f>
        <v>0</v>
      </c>
      <c r="BC112" s="188">
        <f>SUM(BC93:BC111)</f>
        <v>0</v>
      </c>
      <c r="BD112" s="188">
        <f>SUM(BD93:BD111)</f>
        <v>0</v>
      </c>
      <c r="BE112" s="188">
        <f>SUM(BE93:BE111)</f>
        <v>0</v>
      </c>
    </row>
    <row r="113" spans="1:104">
      <c r="A113" s="161" t="s">
        <v>74</v>
      </c>
      <c r="B113" s="162" t="s">
        <v>233</v>
      </c>
      <c r="C113" s="163" t="s">
        <v>234</v>
      </c>
      <c r="D113" s="164"/>
      <c r="E113" s="165"/>
      <c r="F113" s="165"/>
      <c r="G113" s="166"/>
      <c r="H113" s="167"/>
      <c r="I113" s="167"/>
      <c r="O113" s="168">
        <v>1</v>
      </c>
    </row>
    <row r="114" spans="1:104">
      <c r="A114" s="169">
        <v>42</v>
      </c>
      <c r="B114" s="170" t="s">
        <v>235</v>
      </c>
      <c r="C114" s="171" t="s">
        <v>236</v>
      </c>
      <c r="D114" s="172" t="s">
        <v>123</v>
      </c>
      <c r="E114" s="173">
        <v>77</v>
      </c>
      <c r="F114" s="173"/>
      <c r="G114" s="174">
        <f>E114*F114</f>
        <v>0</v>
      </c>
      <c r="O114" s="168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68">
        <v>1</v>
      </c>
      <c r="CB114" s="168">
        <v>1</v>
      </c>
      <c r="CZ114" s="146">
        <v>0.20239999999989799</v>
      </c>
    </row>
    <row r="115" spans="1:104">
      <c r="A115" s="169">
        <v>43</v>
      </c>
      <c r="B115" s="170" t="s">
        <v>237</v>
      </c>
      <c r="C115" s="171" t="s">
        <v>238</v>
      </c>
      <c r="D115" s="172" t="s">
        <v>123</v>
      </c>
      <c r="E115" s="173">
        <v>77</v>
      </c>
      <c r="F115" s="173"/>
      <c r="G115" s="174">
        <f>E115*F115</f>
        <v>0</v>
      </c>
      <c r="O115" s="168">
        <v>2</v>
      </c>
      <c r="AA115" s="146">
        <v>1</v>
      </c>
      <c r="AB115" s="146">
        <v>1</v>
      </c>
      <c r="AC115" s="146">
        <v>1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68">
        <v>1</v>
      </c>
      <c r="CB115" s="168">
        <v>1</v>
      </c>
      <c r="CZ115" s="146">
        <v>0</v>
      </c>
    </row>
    <row r="116" spans="1:104">
      <c r="A116" s="169">
        <v>44</v>
      </c>
      <c r="B116" s="170" t="s">
        <v>239</v>
      </c>
      <c r="C116" s="171" t="s">
        <v>240</v>
      </c>
      <c r="D116" s="172" t="s">
        <v>123</v>
      </c>
      <c r="E116" s="173">
        <v>77</v>
      </c>
      <c r="F116" s="173"/>
      <c r="G116" s="174">
        <f>E116*F116</f>
        <v>0</v>
      </c>
      <c r="O116" s="168">
        <v>2</v>
      </c>
      <c r="AA116" s="146">
        <v>1</v>
      </c>
      <c r="AB116" s="146">
        <v>1</v>
      </c>
      <c r="AC116" s="146">
        <v>1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68">
        <v>1</v>
      </c>
      <c r="CB116" s="168">
        <v>1</v>
      </c>
      <c r="CZ116" s="146">
        <v>5.54500000000075E-2</v>
      </c>
    </row>
    <row r="117" spans="1:104">
      <c r="A117" s="175"/>
      <c r="B117" s="177"/>
      <c r="C117" s="221" t="s">
        <v>241</v>
      </c>
      <c r="D117" s="222"/>
      <c r="E117" s="178">
        <v>53.4</v>
      </c>
      <c r="F117" s="179"/>
      <c r="G117" s="180"/>
      <c r="M117" s="176" t="s">
        <v>241</v>
      </c>
      <c r="O117" s="168"/>
    </row>
    <row r="118" spans="1:104">
      <c r="A118" s="175"/>
      <c r="B118" s="177"/>
      <c r="C118" s="221" t="s">
        <v>242</v>
      </c>
      <c r="D118" s="222"/>
      <c r="E118" s="178">
        <v>23.6</v>
      </c>
      <c r="F118" s="179"/>
      <c r="G118" s="180"/>
      <c r="M118" s="176" t="s">
        <v>242</v>
      </c>
      <c r="O118" s="168"/>
    </row>
    <row r="119" spans="1:104">
      <c r="A119" s="169">
        <v>45</v>
      </c>
      <c r="B119" s="170" t="s">
        <v>243</v>
      </c>
      <c r="C119" s="171" t="s">
        <v>244</v>
      </c>
      <c r="D119" s="172" t="s">
        <v>123</v>
      </c>
      <c r="E119" s="173">
        <v>80.849999999999994</v>
      </c>
      <c r="F119" s="173"/>
      <c r="G119" s="174">
        <f>E119*F119</f>
        <v>0</v>
      </c>
      <c r="O119" s="168">
        <v>2</v>
      </c>
      <c r="AA119" s="146">
        <v>12</v>
      </c>
      <c r="AB119" s="146">
        <v>0</v>
      </c>
      <c r="AC119" s="146">
        <v>158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68">
        <v>12</v>
      </c>
      <c r="CB119" s="168">
        <v>0</v>
      </c>
      <c r="CZ119" s="146">
        <v>3.0000000000001099E-2</v>
      </c>
    </row>
    <row r="120" spans="1:104">
      <c r="A120" s="175"/>
      <c r="B120" s="177"/>
      <c r="C120" s="221" t="s">
        <v>245</v>
      </c>
      <c r="D120" s="222"/>
      <c r="E120" s="178">
        <v>80.849999999999994</v>
      </c>
      <c r="F120" s="179"/>
      <c r="G120" s="180"/>
      <c r="M120" s="176" t="s">
        <v>245</v>
      </c>
      <c r="O120" s="168"/>
    </row>
    <row r="121" spans="1:104">
      <c r="A121" s="169">
        <v>46</v>
      </c>
      <c r="B121" s="170" t="s">
        <v>243</v>
      </c>
      <c r="C121" s="171" t="s">
        <v>246</v>
      </c>
      <c r="D121" s="172" t="s">
        <v>123</v>
      </c>
      <c r="E121" s="173">
        <v>7.6</v>
      </c>
      <c r="F121" s="173"/>
      <c r="G121" s="174">
        <f>E121*F121</f>
        <v>0</v>
      </c>
      <c r="O121" s="168">
        <v>2</v>
      </c>
      <c r="AA121" s="146">
        <v>12</v>
      </c>
      <c r="AB121" s="146">
        <v>0</v>
      </c>
      <c r="AC121" s="146">
        <v>93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68">
        <v>12</v>
      </c>
      <c r="CB121" s="168">
        <v>0</v>
      </c>
      <c r="CZ121" s="146">
        <v>0</v>
      </c>
    </row>
    <row r="122" spans="1:104">
      <c r="A122" s="175"/>
      <c r="B122" s="177"/>
      <c r="C122" s="221" t="s">
        <v>247</v>
      </c>
      <c r="D122" s="222"/>
      <c r="E122" s="178">
        <v>7.6</v>
      </c>
      <c r="F122" s="179"/>
      <c r="G122" s="180"/>
      <c r="M122" s="176" t="s">
        <v>247</v>
      </c>
      <c r="O122" s="168"/>
    </row>
    <row r="123" spans="1:104">
      <c r="A123" s="181"/>
      <c r="B123" s="182" t="s">
        <v>77</v>
      </c>
      <c r="C123" s="183" t="str">
        <f>CONCATENATE(B113," ",C113)</f>
        <v>5 Komunikace</v>
      </c>
      <c r="D123" s="184"/>
      <c r="E123" s="185"/>
      <c r="F123" s="186"/>
      <c r="G123" s="187">
        <f>SUM(G113:G122)</f>
        <v>0</v>
      </c>
      <c r="O123" s="168">
        <v>4</v>
      </c>
      <c r="BA123" s="188">
        <f>SUM(BA113:BA122)</f>
        <v>0</v>
      </c>
      <c r="BB123" s="188">
        <f>SUM(BB113:BB122)</f>
        <v>0</v>
      </c>
      <c r="BC123" s="188">
        <f>SUM(BC113:BC122)</f>
        <v>0</v>
      </c>
      <c r="BD123" s="188">
        <f>SUM(BD113:BD122)</f>
        <v>0</v>
      </c>
      <c r="BE123" s="188">
        <f>SUM(BE113:BE122)</f>
        <v>0</v>
      </c>
    </row>
    <row r="124" spans="1:104">
      <c r="A124" s="161" t="s">
        <v>74</v>
      </c>
      <c r="B124" s="162" t="s">
        <v>248</v>
      </c>
      <c r="C124" s="163" t="s">
        <v>249</v>
      </c>
      <c r="D124" s="164"/>
      <c r="E124" s="165"/>
      <c r="F124" s="165"/>
      <c r="G124" s="166"/>
      <c r="H124" s="167"/>
      <c r="I124" s="167"/>
      <c r="O124" s="168">
        <v>1</v>
      </c>
    </row>
    <row r="125" spans="1:104">
      <c r="A125" s="169">
        <v>47</v>
      </c>
      <c r="B125" s="170" t="s">
        <v>250</v>
      </c>
      <c r="C125" s="171" t="s">
        <v>251</v>
      </c>
      <c r="D125" s="172" t="s">
        <v>140</v>
      </c>
      <c r="E125" s="173">
        <v>45.1</v>
      </c>
      <c r="F125" s="173"/>
      <c r="G125" s="174">
        <f>E125*F125</f>
        <v>0</v>
      </c>
      <c r="O125" s="168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68">
        <v>1</v>
      </c>
      <c r="CB125" s="168">
        <v>1</v>
      </c>
      <c r="CZ125" s="146">
        <v>0</v>
      </c>
    </row>
    <row r="126" spans="1:104">
      <c r="A126" s="169">
        <v>48</v>
      </c>
      <c r="B126" s="170" t="s">
        <v>252</v>
      </c>
      <c r="C126" s="171" t="s">
        <v>253</v>
      </c>
      <c r="D126" s="172" t="s">
        <v>123</v>
      </c>
      <c r="E126" s="173">
        <v>98</v>
      </c>
      <c r="F126" s="173"/>
      <c r="G126" s="174">
        <f>E126*F126</f>
        <v>0</v>
      </c>
      <c r="O126" s="168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68">
        <v>1</v>
      </c>
      <c r="CB126" s="168">
        <v>1</v>
      </c>
      <c r="CZ126" s="146">
        <v>6.4500000000009498E-3</v>
      </c>
    </row>
    <row r="127" spans="1:104">
      <c r="A127" s="175"/>
      <c r="B127" s="177"/>
      <c r="C127" s="221" t="s">
        <v>254</v>
      </c>
      <c r="D127" s="222"/>
      <c r="E127" s="178">
        <v>98</v>
      </c>
      <c r="F127" s="179"/>
      <c r="G127" s="180"/>
      <c r="M127" s="176" t="s">
        <v>254</v>
      </c>
      <c r="O127" s="168"/>
    </row>
    <row r="128" spans="1:104">
      <c r="A128" s="169">
        <v>49</v>
      </c>
      <c r="B128" s="170" t="s">
        <v>255</v>
      </c>
      <c r="C128" s="171" t="s">
        <v>256</v>
      </c>
      <c r="D128" s="172" t="s">
        <v>123</v>
      </c>
      <c r="E128" s="173">
        <v>141.78</v>
      </c>
      <c r="F128" s="173"/>
      <c r="G128" s="174">
        <f>E128*F128</f>
        <v>0</v>
      </c>
      <c r="O128" s="168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68">
        <v>1</v>
      </c>
      <c r="CB128" s="168">
        <v>1</v>
      </c>
      <c r="CZ128" s="146">
        <v>5.7899999999975202E-3</v>
      </c>
    </row>
    <row r="129" spans="1:104">
      <c r="A129" s="175"/>
      <c r="B129" s="177"/>
      <c r="C129" s="221" t="s">
        <v>257</v>
      </c>
      <c r="D129" s="222"/>
      <c r="E129" s="178">
        <v>141.78</v>
      </c>
      <c r="F129" s="179"/>
      <c r="G129" s="180"/>
      <c r="M129" s="176" t="s">
        <v>257</v>
      </c>
      <c r="O129" s="168"/>
    </row>
    <row r="130" spans="1:104">
      <c r="A130" s="169">
        <v>50</v>
      </c>
      <c r="B130" s="170" t="s">
        <v>258</v>
      </c>
      <c r="C130" s="171" t="s">
        <v>259</v>
      </c>
      <c r="D130" s="172" t="s">
        <v>123</v>
      </c>
      <c r="E130" s="173">
        <v>84.62</v>
      </c>
      <c r="F130" s="173"/>
      <c r="G130" s="174">
        <f>E130*F130</f>
        <v>0</v>
      </c>
      <c r="O130" s="168">
        <v>2</v>
      </c>
      <c r="AA130" s="146">
        <v>1</v>
      </c>
      <c r="AB130" s="146">
        <v>1</v>
      </c>
      <c r="AC130" s="146">
        <v>1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68">
        <v>1</v>
      </c>
      <c r="CB130" s="168">
        <v>1</v>
      </c>
      <c r="CZ130" s="146">
        <v>4.4140000000027199E-2</v>
      </c>
    </row>
    <row r="131" spans="1:104">
      <c r="A131" s="175"/>
      <c r="B131" s="177"/>
      <c r="C131" s="221" t="s">
        <v>260</v>
      </c>
      <c r="D131" s="222"/>
      <c r="E131" s="178">
        <v>84.62</v>
      </c>
      <c r="F131" s="179"/>
      <c r="G131" s="180"/>
      <c r="M131" s="176" t="s">
        <v>260</v>
      </c>
      <c r="O131" s="168"/>
    </row>
    <row r="132" spans="1:104">
      <c r="A132" s="169">
        <v>51</v>
      </c>
      <c r="B132" s="170" t="s">
        <v>261</v>
      </c>
      <c r="C132" s="171" t="s">
        <v>262</v>
      </c>
      <c r="D132" s="172" t="s">
        <v>123</v>
      </c>
      <c r="E132" s="173">
        <v>190.3</v>
      </c>
      <c r="F132" s="173"/>
      <c r="G132" s="174">
        <f>E132*F132</f>
        <v>0</v>
      </c>
      <c r="O132" s="168">
        <v>2</v>
      </c>
      <c r="AA132" s="146">
        <v>1</v>
      </c>
      <c r="AB132" s="146">
        <v>1</v>
      </c>
      <c r="AC132" s="146">
        <v>1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68">
        <v>1</v>
      </c>
      <c r="CB132" s="168">
        <v>1</v>
      </c>
      <c r="CZ132" s="146">
        <v>4.7660000000007599E-2</v>
      </c>
    </row>
    <row r="133" spans="1:104">
      <c r="A133" s="175"/>
      <c r="B133" s="177"/>
      <c r="C133" s="221" t="s">
        <v>129</v>
      </c>
      <c r="D133" s="222"/>
      <c r="E133" s="178">
        <v>0</v>
      </c>
      <c r="F133" s="179"/>
      <c r="G133" s="180"/>
      <c r="M133" s="176">
        <v>0</v>
      </c>
      <c r="O133" s="168"/>
    </row>
    <row r="134" spans="1:104">
      <c r="A134" s="175"/>
      <c r="B134" s="177"/>
      <c r="C134" s="221" t="s">
        <v>263</v>
      </c>
      <c r="D134" s="222"/>
      <c r="E134" s="178">
        <v>68.12</v>
      </c>
      <c r="F134" s="179"/>
      <c r="G134" s="180"/>
      <c r="M134" s="176" t="s">
        <v>263</v>
      </c>
      <c r="O134" s="168"/>
    </row>
    <row r="135" spans="1:104">
      <c r="A135" s="175"/>
      <c r="B135" s="177"/>
      <c r="C135" s="221" t="s">
        <v>264</v>
      </c>
      <c r="D135" s="222"/>
      <c r="E135" s="178">
        <v>16.96</v>
      </c>
      <c r="F135" s="179"/>
      <c r="G135" s="180"/>
      <c r="M135" s="176" t="s">
        <v>264</v>
      </c>
      <c r="O135" s="168"/>
    </row>
    <row r="136" spans="1:104">
      <c r="A136" s="175"/>
      <c r="B136" s="177"/>
      <c r="C136" s="221" t="s">
        <v>265</v>
      </c>
      <c r="D136" s="222"/>
      <c r="E136" s="178">
        <v>29.54</v>
      </c>
      <c r="F136" s="179"/>
      <c r="G136" s="180"/>
      <c r="M136" s="176" t="s">
        <v>265</v>
      </c>
      <c r="O136" s="168"/>
    </row>
    <row r="137" spans="1:104">
      <c r="A137" s="175"/>
      <c r="B137" s="177"/>
      <c r="C137" s="221" t="s">
        <v>266</v>
      </c>
      <c r="D137" s="222"/>
      <c r="E137" s="178">
        <v>40.56</v>
      </c>
      <c r="F137" s="179"/>
      <c r="G137" s="180"/>
      <c r="M137" s="176" t="s">
        <v>266</v>
      </c>
      <c r="O137" s="168"/>
    </row>
    <row r="138" spans="1:104">
      <c r="A138" s="175"/>
      <c r="B138" s="177"/>
      <c r="C138" s="221" t="s">
        <v>267</v>
      </c>
      <c r="D138" s="222"/>
      <c r="E138" s="178">
        <v>35.119999999999997</v>
      </c>
      <c r="F138" s="179"/>
      <c r="G138" s="180"/>
      <c r="M138" s="176" t="s">
        <v>267</v>
      </c>
      <c r="O138" s="168"/>
    </row>
    <row r="139" spans="1:104">
      <c r="A139" s="169">
        <v>52</v>
      </c>
      <c r="B139" s="170" t="s">
        <v>268</v>
      </c>
      <c r="C139" s="171" t="s">
        <v>269</v>
      </c>
      <c r="D139" s="172" t="s">
        <v>123</v>
      </c>
      <c r="E139" s="173">
        <v>348.3</v>
      </c>
      <c r="F139" s="173"/>
      <c r="G139" s="174">
        <f>E139*F139</f>
        <v>0</v>
      </c>
      <c r="O139" s="168">
        <v>2</v>
      </c>
      <c r="AA139" s="146">
        <v>1</v>
      </c>
      <c r="AB139" s="146">
        <v>1</v>
      </c>
      <c r="AC139" s="146">
        <v>1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68">
        <v>1</v>
      </c>
      <c r="CB139" s="168">
        <v>1</v>
      </c>
      <c r="CZ139" s="146">
        <v>4.7660000000007599E-2</v>
      </c>
    </row>
    <row r="140" spans="1:104" ht="22.5">
      <c r="A140" s="175"/>
      <c r="B140" s="177"/>
      <c r="C140" s="221" t="s">
        <v>270</v>
      </c>
      <c r="D140" s="222"/>
      <c r="E140" s="178">
        <v>489.6</v>
      </c>
      <c r="F140" s="179"/>
      <c r="G140" s="180"/>
      <c r="M140" s="176" t="s">
        <v>270</v>
      </c>
      <c r="O140" s="168"/>
    </row>
    <row r="141" spans="1:104">
      <c r="A141" s="175"/>
      <c r="B141" s="177"/>
      <c r="C141" s="221" t="s">
        <v>271</v>
      </c>
      <c r="D141" s="222"/>
      <c r="E141" s="178">
        <v>-56.68</v>
      </c>
      <c r="F141" s="179"/>
      <c r="G141" s="180"/>
      <c r="M141" s="176" t="s">
        <v>271</v>
      </c>
      <c r="O141" s="168"/>
    </row>
    <row r="142" spans="1:104">
      <c r="A142" s="175"/>
      <c r="B142" s="177"/>
      <c r="C142" s="221" t="s">
        <v>272</v>
      </c>
      <c r="D142" s="222"/>
      <c r="E142" s="178">
        <v>-84.62</v>
      </c>
      <c r="F142" s="179"/>
      <c r="G142" s="180"/>
      <c r="M142" s="176" t="s">
        <v>272</v>
      </c>
      <c r="O142" s="168"/>
    </row>
    <row r="143" spans="1:104">
      <c r="A143" s="169">
        <v>53</v>
      </c>
      <c r="B143" s="170" t="s">
        <v>273</v>
      </c>
      <c r="C143" s="171" t="s">
        <v>274</v>
      </c>
      <c r="D143" s="172" t="s">
        <v>140</v>
      </c>
      <c r="E143" s="173">
        <v>57.8</v>
      </c>
      <c r="F143" s="173"/>
      <c r="G143" s="174">
        <f>E143*F143</f>
        <v>0</v>
      </c>
      <c r="O143" s="168">
        <v>2</v>
      </c>
      <c r="AA143" s="146">
        <v>1</v>
      </c>
      <c r="AB143" s="146">
        <v>1</v>
      </c>
      <c r="AC143" s="146">
        <v>1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68">
        <v>1</v>
      </c>
      <c r="CB143" s="168">
        <v>1</v>
      </c>
      <c r="CZ143" s="146">
        <v>4.5999999999990498E-4</v>
      </c>
    </row>
    <row r="144" spans="1:104">
      <c r="A144" s="169">
        <v>54</v>
      </c>
      <c r="B144" s="170" t="s">
        <v>275</v>
      </c>
      <c r="C144" s="171" t="s">
        <v>276</v>
      </c>
      <c r="D144" s="172" t="s">
        <v>123</v>
      </c>
      <c r="E144" s="173">
        <v>48.91</v>
      </c>
      <c r="F144" s="173"/>
      <c r="G144" s="174">
        <f>E144*F144</f>
        <v>0</v>
      </c>
      <c r="O144" s="168">
        <v>2</v>
      </c>
      <c r="AA144" s="146">
        <v>1</v>
      </c>
      <c r="AB144" s="146">
        <v>1</v>
      </c>
      <c r="AC144" s="146">
        <v>1</v>
      </c>
      <c r="AZ144" s="146">
        <v>1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68">
        <v>1</v>
      </c>
      <c r="CB144" s="168">
        <v>1</v>
      </c>
      <c r="CZ144" s="146">
        <v>3.4000000000000702E-4</v>
      </c>
    </row>
    <row r="145" spans="1:104">
      <c r="A145" s="169">
        <v>55</v>
      </c>
      <c r="B145" s="170" t="s">
        <v>277</v>
      </c>
      <c r="C145" s="171" t="s">
        <v>278</v>
      </c>
      <c r="D145" s="172" t="s">
        <v>140</v>
      </c>
      <c r="E145" s="173">
        <v>45.1</v>
      </c>
      <c r="F145" s="173"/>
      <c r="G145" s="174">
        <f>E145*F145</f>
        <v>0</v>
      </c>
      <c r="O145" s="168">
        <v>2</v>
      </c>
      <c r="AA145" s="146">
        <v>12</v>
      </c>
      <c r="AB145" s="146">
        <v>0</v>
      </c>
      <c r="AC145" s="146">
        <v>141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68">
        <v>12</v>
      </c>
      <c r="CB145" s="168">
        <v>0</v>
      </c>
      <c r="CZ145" s="146">
        <v>0</v>
      </c>
    </row>
    <row r="146" spans="1:104">
      <c r="A146" s="181"/>
      <c r="B146" s="182" t="s">
        <v>77</v>
      </c>
      <c r="C146" s="183" t="str">
        <f>CONCATENATE(B124," ",C124)</f>
        <v>61 Upravy povrchů vnitřní</v>
      </c>
      <c r="D146" s="184"/>
      <c r="E146" s="185"/>
      <c r="F146" s="186"/>
      <c r="G146" s="187">
        <f>SUM(G124:G145)</f>
        <v>0</v>
      </c>
      <c r="O146" s="168">
        <v>4</v>
      </c>
      <c r="BA146" s="188">
        <f>SUM(BA124:BA145)</f>
        <v>0</v>
      </c>
      <c r="BB146" s="188">
        <f>SUM(BB124:BB145)</f>
        <v>0</v>
      </c>
      <c r="BC146" s="188">
        <f>SUM(BC124:BC145)</f>
        <v>0</v>
      </c>
      <c r="BD146" s="188">
        <f>SUM(BD124:BD145)</f>
        <v>0</v>
      </c>
      <c r="BE146" s="188">
        <f>SUM(BE124:BE145)</f>
        <v>0</v>
      </c>
    </row>
    <row r="147" spans="1:104">
      <c r="A147" s="161" t="s">
        <v>74</v>
      </c>
      <c r="B147" s="162" t="s">
        <v>279</v>
      </c>
      <c r="C147" s="163" t="s">
        <v>280</v>
      </c>
      <c r="D147" s="164"/>
      <c r="E147" s="165"/>
      <c r="F147" s="165"/>
      <c r="G147" s="166"/>
      <c r="H147" s="167"/>
      <c r="I147" s="167"/>
      <c r="O147" s="168">
        <v>1</v>
      </c>
    </row>
    <row r="148" spans="1:104">
      <c r="A148" s="169">
        <v>56</v>
      </c>
      <c r="B148" s="170" t="s">
        <v>281</v>
      </c>
      <c r="C148" s="171" t="s">
        <v>282</v>
      </c>
      <c r="D148" s="172" t="s">
        <v>123</v>
      </c>
      <c r="E148" s="173">
        <v>36.159999999999997</v>
      </c>
      <c r="F148" s="173"/>
      <c r="G148" s="174">
        <f>E148*F148</f>
        <v>0</v>
      </c>
      <c r="O148" s="168">
        <v>2</v>
      </c>
      <c r="AA148" s="146">
        <v>1</v>
      </c>
      <c r="AB148" s="146">
        <v>1</v>
      </c>
      <c r="AC148" s="146">
        <v>1</v>
      </c>
      <c r="AZ148" s="146">
        <v>1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68">
        <v>1</v>
      </c>
      <c r="CB148" s="168">
        <v>1</v>
      </c>
      <c r="CZ148" s="146">
        <v>7.9999999999968998E-5</v>
      </c>
    </row>
    <row r="149" spans="1:104">
      <c r="A149" s="175"/>
      <c r="B149" s="177"/>
      <c r="C149" s="221" t="s">
        <v>283</v>
      </c>
      <c r="D149" s="222"/>
      <c r="E149" s="178">
        <v>36.159999999999997</v>
      </c>
      <c r="F149" s="179"/>
      <c r="G149" s="180"/>
      <c r="M149" s="176" t="s">
        <v>283</v>
      </c>
      <c r="O149" s="168"/>
    </row>
    <row r="150" spans="1:104">
      <c r="A150" s="169">
        <v>57</v>
      </c>
      <c r="B150" s="170" t="s">
        <v>284</v>
      </c>
      <c r="C150" s="171" t="s">
        <v>285</v>
      </c>
      <c r="D150" s="172" t="s">
        <v>140</v>
      </c>
      <c r="E150" s="173">
        <v>29.4</v>
      </c>
      <c r="F150" s="173"/>
      <c r="G150" s="174">
        <f>E150*F150</f>
        <v>0</v>
      </c>
      <c r="O150" s="168">
        <v>2</v>
      </c>
      <c r="AA150" s="146">
        <v>1</v>
      </c>
      <c r="AB150" s="146">
        <v>1</v>
      </c>
      <c r="AC150" s="146">
        <v>1</v>
      </c>
      <c r="AZ150" s="146">
        <v>1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68">
        <v>1</v>
      </c>
      <c r="CB150" s="168">
        <v>1</v>
      </c>
      <c r="CZ150" s="146">
        <v>3.7000000000020301E-4</v>
      </c>
    </row>
    <row r="151" spans="1:104">
      <c r="A151" s="175"/>
      <c r="B151" s="177"/>
      <c r="C151" s="221" t="s">
        <v>286</v>
      </c>
      <c r="D151" s="222"/>
      <c r="E151" s="178">
        <v>29.4</v>
      </c>
      <c r="F151" s="179"/>
      <c r="G151" s="180"/>
      <c r="M151" s="176" t="s">
        <v>286</v>
      </c>
      <c r="O151" s="168"/>
    </row>
    <row r="152" spans="1:104" ht="22.5">
      <c r="A152" s="169">
        <v>58</v>
      </c>
      <c r="B152" s="170" t="s">
        <v>287</v>
      </c>
      <c r="C152" s="171" t="s">
        <v>288</v>
      </c>
      <c r="D152" s="172" t="s">
        <v>123</v>
      </c>
      <c r="E152" s="173">
        <v>9.02</v>
      </c>
      <c r="F152" s="173"/>
      <c r="G152" s="174">
        <f>E152*F152</f>
        <v>0</v>
      </c>
      <c r="O152" s="168">
        <v>2</v>
      </c>
      <c r="AA152" s="146">
        <v>1</v>
      </c>
      <c r="AB152" s="146">
        <v>1</v>
      </c>
      <c r="AC152" s="146">
        <v>1</v>
      </c>
      <c r="AZ152" s="146">
        <v>1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68">
        <v>1</v>
      </c>
      <c r="CB152" s="168">
        <v>1</v>
      </c>
      <c r="CZ152" s="146">
        <v>1.32799999999946E-2</v>
      </c>
    </row>
    <row r="153" spans="1:104" ht="22.5">
      <c r="A153" s="175"/>
      <c r="B153" s="177"/>
      <c r="C153" s="221" t="s">
        <v>289</v>
      </c>
      <c r="D153" s="222"/>
      <c r="E153" s="178">
        <v>9.02</v>
      </c>
      <c r="F153" s="179"/>
      <c r="G153" s="180"/>
      <c r="M153" s="176" t="s">
        <v>289</v>
      </c>
      <c r="O153" s="168"/>
    </row>
    <row r="154" spans="1:104" ht="22.5">
      <c r="A154" s="169">
        <v>59</v>
      </c>
      <c r="B154" s="170" t="s">
        <v>290</v>
      </c>
      <c r="C154" s="171" t="s">
        <v>291</v>
      </c>
      <c r="D154" s="172" t="s">
        <v>123</v>
      </c>
      <c r="E154" s="173">
        <v>20.29</v>
      </c>
      <c r="F154" s="173"/>
      <c r="G154" s="174">
        <f>E154*F154</f>
        <v>0</v>
      </c>
      <c r="O154" s="168">
        <v>2</v>
      </c>
      <c r="AA154" s="146">
        <v>1</v>
      </c>
      <c r="AB154" s="146">
        <v>1</v>
      </c>
      <c r="AC154" s="146">
        <v>1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68">
        <v>1</v>
      </c>
      <c r="CB154" s="168">
        <v>1</v>
      </c>
      <c r="CZ154" s="146">
        <v>1.4080000000007E-2</v>
      </c>
    </row>
    <row r="155" spans="1:104">
      <c r="A155" s="175"/>
      <c r="B155" s="177"/>
      <c r="C155" s="221" t="s">
        <v>292</v>
      </c>
      <c r="D155" s="222"/>
      <c r="E155" s="178">
        <v>13.86</v>
      </c>
      <c r="F155" s="179"/>
      <c r="G155" s="180"/>
      <c r="M155" s="176" t="s">
        <v>292</v>
      </c>
      <c r="O155" s="168"/>
    </row>
    <row r="156" spans="1:104">
      <c r="A156" s="175"/>
      <c r="B156" s="177"/>
      <c r="C156" s="221" t="s">
        <v>293</v>
      </c>
      <c r="D156" s="222"/>
      <c r="E156" s="178">
        <v>-6.37</v>
      </c>
      <c r="F156" s="179"/>
      <c r="G156" s="180"/>
      <c r="M156" s="176" t="s">
        <v>293</v>
      </c>
      <c r="O156" s="168"/>
    </row>
    <row r="157" spans="1:104">
      <c r="A157" s="175"/>
      <c r="B157" s="177"/>
      <c r="C157" s="221" t="s">
        <v>294</v>
      </c>
      <c r="D157" s="222"/>
      <c r="E157" s="178">
        <v>12.8</v>
      </c>
      <c r="F157" s="179"/>
      <c r="G157" s="180"/>
      <c r="M157" s="176" t="s">
        <v>294</v>
      </c>
      <c r="O157" s="168"/>
    </row>
    <row r="158" spans="1:104" ht="22.5">
      <c r="A158" s="169">
        <v>60</v>
      </c>
      <c r="B158" s="170" t="s">
        <v>295</v>
      </c>
      <c r="C158" s="171" t="s">
        <v>296</v>
      </c>
      <c r="D158" s="172" t="s">
        <v>123</v>
      </c>
      <c r="E158" s="173">
        <v>69.64</v>
      </c>
      <c r="F158" s="173"/>
      <c r="G158" s="174">
        <f>E158*F158</f>
        <v>0</v>
      </c>
      <c r="O158" s="168">
        <v>2</v>
      </c>
      <c r="AA158" s="146">
        <v>1</v>
      </c>
      <c r="AB158" s="146">
        <v>1</v>
      </c>
      <c r="AC158" s="146">
        <v>1</v>
      </c>
      <c r="AZ158" s="146">
        <v>1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68">
        <v>1</v>
      </c>
      <c r="CB158" s="168">
        <v>1</v>
      </c>
      <c r="CZ158" s="146">
        <v>1.4080000000007E-2</v>
      </c>
    </row>
    <row r="159" spans="1:104">
      <c r="A159" s="175"/>
      <c r="B159" s="177"/>
      <c r="C159" s="221" t="s">
        <v>297</v>
      </c>
      <c r="D159" s="222"/>
      <c r="E159" s="178">
        <v>49.04</v>
      </c>
      <c r="F159" s="179"/>
      <c r="G159" s="180"/>
      <c r="M159" s="176" t="s">
        <v>297</v>
      </c>
      <c r="O159" s="168"/>
    </row>
    <row r="160" spans="1:104">
      <c r="A160" s="175"/>
      <c r="B160" s="177"/>
      <c r="C160" s="221" t="s">
        <v>298</v>
      </c>
      <c r="D160" s="222"/>
      <c r="E160" s="178">
        <v>-9.9</v>
      </c>
      <c r="F160" s="179"/>
      <c r="G160" s="180"/>
      <c r="M160" s="176" t="s">
        <v>298</v>
      </c>
      <c r="O160" s="168"/>
    </row>
    <row r="161" spans="1:104">
      <c r="A161" s="175"/>
      <c r="B161" s="177"/>
      <c r="C161" s="221" t="s">
        <v>299</v>
      </c>
      <c r="D161" s="222"/>
      <c r="E161" s="178">
        <v>30.5</v>
      </c>
      <c r="F161" s="179"/>
      <c r="G161" s="180"/>
      <c r="M161" s="176" t="s">
        <v>299</v>
      </c>
      <c r="O161" s="168"/>
    </row>
    <row r="162" spans="1:104">
      <c r="A162" s="169">
        <v>61</v>
      </c>
      <c r="B162" s="170" t="s">
        <v>300</v>
      </c>
      <c r="C162" s="171" t="s">
        <v>301</v>
      </c>
      <c r="D162" s="172" t="s">
        <v>123</v>
      </c>
      <c r="E162" s="173">
        <v>3.72</v>
      </c>
      <c r="F162" s="173"/>
      <c r="G162" s="174">
        <f>E162*F162</f>
        <v>0</v>
      </c>
      <c r="O162" s="168">
        <v>2</v>
      </c>
      <c r="AA162" s="146">
        <v>1</v>
      </c>
      <c r="AB162" s="146">
        <v>1</v>
      </c>
      <c r="AC162" s="146">
        <v>1</v>
      </c>
      <c r="AZ162" s="146">
        <v>1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68">
        <v>1</v>
      </c>
      <c r="CB162" s="168">
        <v>1</v>
      </c>
      <c r="CZ162" s="146">
        <v>8.9399999999955106E-3</v>
      </c>
    </row>
    <row r="163" spans="1:104">
      <c r="A163" s="175"/>
      <c r="B163" s="177"/>
      <c r="C163" s="221" t="s">
        <v>302</v>
      </c>
      <c r="D163" s="222"/>
      <c r="E163" s="178">
        <v>3.72</v>
      </c>
      <c r="F163" s="179"/>
      <c r="G163" s="180"/>
      <c r="M163" s="176" t="s">
        <v>302</v>
      </c>
      <c r="O163" s="168"/>
    </row>
    <row r="164" spans="1:104" ht="22.5">
      <c r="A164" s="169">
        <v>62</v>
      </c>
      <c r="B164" s="170" t="s">
        <v>303</v>
      </c>
      <c r="C164" s="171" t="s">
        <v>304</v>
      </c>
      <c r="D164" s="172" t="s">
        <v>123</v>
      </c>
      <c r="E164" s="173">
        <v>6.72</v>
      </c>
      <c r="F164" s="173"/>
      <c r="G164" s="174">
        <f>E164*F164</f>
        <v>0</v>
      </c>
      <c r="O164" s="168">
        <v>2</v>
      </c>
      <c r="AA164" s="146">
        <v>1</v>
      </c>
      <c r="AB164" s="146">
        <v>1</v>
      </c>
      <c r="AC164" s="146">
        <v>1</v>
      </c>
      <c r="AZ164" s="146">
        <v>1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68">
        <v>1</v>
      </c>
      <c r="CB164" s="168">
        <v>1</v>
      </c>
      <c r="CZ164" s="146">
        <v>4.1449999999997503E-2</v>
      </c>
    </row>
    <row r="165" spans="1:104">
      <c r="A165" s="175"/>
      <c r="B165" s="177"/>
      <c r="C165" s="221" t="s">
        <v>305</v>
      </c>
      <c r="D165" s="222"/>
      <c r="E165" s="178">
        <v>6.72</v>
      </c>
      <c r="F165" s="179"/>
      <c r="G165" s="180"/>
      <c r="M165" s="176" t="s">
        <v>305</v>
      </c>
      <c r="O165" s="168"/>
    </row>
    <row r="166" spans="1:104">
      <c r="A166" s="169">
        <v>63</v>
      </c>
      <c r="B166" s="170" t="s">
        <v>306</v>
      </c>
      <c r="C166" s="171" t="s">
        <v>307</v>
      </c>
      <c r="D166" s="172" t="s">
        <v>140</v>
      </c>
      <c r="E166" s="173">
        <v>45.1</v>
      </c>
      <c r="F166" s="173"/>
      <c r="G166" s="174">
        <f>E166*F166</f>
        <v>0</v>
      </c>
      <c r="O166" s="168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68">
        <v>1</v>
      </c>
      <c r="CB166" s="168">
        <v>1</v>
      </c>
      <c r="CZ166" s="146">
        <v>0</v>
      </c>
    </row>
    <row r="167" spans="1:104" ht="22.5">
      <c r="A167" s="175"/>
      <c r="B167" s="177"/>
      <c r="C167" s="221" t="s">
        <v>308</v>
      </c>
      <c r="D167" s="222"/>
      <c r="E167" s="178">
        <v>45.1</v>
      </c>
      <c r="F167" s="179"/>
      <c r="G167" s="180"/>
      <c r="M167" s="176" t="s">
        <v>308</v>
      </c>
      <c r="O167" s="168"/>
    </row>
    <row r="168" spans="1:104">
      <c r="A168" s="169">
        <v>64</v>
      </c>
      <c r="B168" s="170" t="s">
        <v>309</v>
      </c>
      <c r="C168" s="171" t="s">
        <v>310</v>
      </c>
      <c r="D168" s="172" t="s">
        <v>140</v>
      </c>
      <c r="E168" s="173">
        <v>77.099999999999994</v>
      </c>
      <c r="F168" s="173"/>
      <c r="G168" s="174">
        <f>E168*F168</f>
        <v>0</v>
      </c>
      <c r="O168" s="168">
        <v>2</v>
      </c>
      <c r="AA168" s="146">
        <v>1</v>
      </c>
      <c r="AB168" s="146">
        <v>1</v>
      </c>
      <c r="AC168" s="146">
        <v>1</v>
      </c>
      <c r="AZ168" s="146">
        <v>1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68">
        <v>1</v>
      </c>
      <c r="CB168" s="168">
        <v>1</v>
      </c>
      <c r="CZ168" s="146">
        <v>0</v>
      </c>
    </row>
    <row r="169" spans="1:104">
      <c r="A169" s="175"/>
      <c r="B169" s="177"/>
      <c r="C169" s="221" t="s">
        <v>311</v>
      </c>
      <c r="D169" s="222"/>
      <c r="E169" s="178">
        <v>77.099999999999994</v>
      </c>
      <c r="F169" s="179"/>
      <c r="G169" s="180"/>
      <c r="M169" s="176" t="s">
        <v>311</v>
      </c>
      <c r="O169" s="168"/>
    </row>
    <row r="170" spans="1:104">
      <c r="A170" s="169">
        <v>65</v>
      </c>
      <c r="B170" s="170" t="s">
        <v>312</v>
      </c>
      <c r="C170" s="171" t="s">
        <v>313</v>
      </c>
      <c r="D170" s="172" t="s">
        <v>140</v>
      </c>
      <c r="E170" s="173">
        <v>12.4</v>
      </c>
      <c r="F170" s="173"/>
      <c r="G170" s="174">
        <f>E170*F170</f>
        <v>0</v>
      </c>
      <c r="O170" s="168">
        <v>2</v>
      </c>
      <c r="AA170" s="146">
        <v>1</v>
      </c>
      <c r="AB170" s="146">
        <v>1</v>
      </c>
      <c r="AC170" s="146">
        <v>1</v>
      </c>
      <c r="AZ170" s="146">
        <v>1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68">
        <v>1</v>
      </c>
      <c r="CB170" s="168">
        <v>1</v>
      </c>
      <c r="CZ170" s="146">
        <v>0</v>
      </c>
    </row>
    <row r="171" spans="1:104">
      <c r="A171" s="175"/>
      <c r="B171" s="177"/>
      <c r="C171" s="221" t="s">
        <v>314</v>
      </c>
      <c r="D171" s="222"/>
      <c r="E171" s="178">
        <v>12.4</v>
      </c>
      <c r="F171" s="179"/>
      <c r="G171" s="180"/>
      <c r="M171" s="176" t="s">
        <v>314</v>
      </c>
      <c r="O171" s="168"/>
    </row>
    <row r="172" spans="1:104">
      <c r="A172" s="169">
        <v>66</v>
      </c>
      <c r="B172" s="170" t="s">
        <v>315</v>
      </c>
      <c r="C172" s="171" t="s">
        <v>316</v>
      </c>
      <c r="D172" s="172" t="s">
        <v>123</v>
      </c>
      <c r="E172" s="173">
        <v>97.28</v>
      </c>
      <c r="F172" s="173"/>
      <c r="G172" s="174">
        <f>E172*F172</f>
        <v>0</v>
      </c>
      <c r="O172" s="168">
        <v>2</v>
      </c>
      <c r="AA172" s="146">
        <v>1</v>
      </c>
      <c r="AB172" s="146">
        <v>1</v>
      </c>
      <c r="AC172" s="146">
        <v>1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68">
        <v>1</v>
      </c>
      <c r="CB172" s="168">
        <v>1</v>
      </c>
      <c r="CZ172" s="146">
        <v>0</v>
      </c>
    </row>
    <row r="173" spans="1:104">
      <c r="A173" s="175"/>
      <c r="B173" s="177"/>
      <c r="C173" s="221" t="s">
        <v>317</v>
      </c>
      <c r="D173" s="222"/>
      <c r="E173" s="178">
        <v>97.28</v>
      </c>
      <c r="F173" s="179"/>
      <c r="G173" s="180"/>
      <c r="M173" s="176" t="s">
        <v>317</v>
      </c>
      <c r="O173" s="168"/>
    </row>
    <row r="174" spans="1:104">
      <c r="A174" s="169">
        <v>67</v>
      </c>
      <c r="B174" s="170" t="s">
        <v>318</v>
      </c>
      <c r="C174" s="171" t="s">
        <v>319</v>
      </c>
      <c r="D174" s="172" t="s">
        <v>224</v>
      </c>
      <c r="E174" s="173">
        <v>1</v>
      </c>
      <c r="F174" s="173"/>
      <c r="G174" s="174">
        <f>E174*F174</f>
        <v>0</v>
      </c>
      <c r="O174" s="168">
        <v>2</v>
      </c>
      <c r="AA174" s="146">
        <v>12</v>
      </c>
      <c r="AB174" s="146">
        <v>0</v>
      </c>
      <c r="AC174" s="146">
        <v>161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68">
        <v>12</v>
      </c>
      <c r="CB174" s="168">
        <v>0</v>
      </c>
      <c r="CZ174" s="146">
        <v>0</v>
      </c>
    </row>
    <row r="175" spans="1:104">
      <c r="A175" s="181"/>
      <c r="B175" s="182" t="s">
        <v>77</v>
      </c>
      <c r="C175" s="183" t="str">
        <f>CONCATENATE(B147," ",C147)</f>
        <v>62 Úpravy povrchů vnější</v>
      </c>
      <c r="D175" s="184"/>
      <c r="E175" s="185"/>
      <c r="F175" s="186"/>
      <c r="G175" s="187">
        <f>SUM(G147:G174)</f>
        <v>0</v>
      </c>
      <c r="O175" s="168">
        <v>4</v>
      </c>
      <c r="BA175" s="188">
        <f>SUM(BA147:BA174)</f>
        <v>0</v>
      </c>
      <c r="BB175" s="188">
        <f>SUM(BB147:BB174)</f>
        <v>0</v>
      </c>
      <c r="BC175" s="188">
        <f>SUM(BC147:BC174)</f>
        <v>0</v>
      </c>
      <c r="BD175" s="188">
        <f>SUM(BD147:BD174)</f>
        <v>0</v>
      </c>
      <c r="BE175" s="188">
        <f>SUM(BE147:BE174)</f>
        <v>0</v>
      </c>
    </row>
    <row r="176" spans="1:104">
      <c r="A176" s="161" t="s">
        <v>74</v>
      </c>
      <c r="B176" s="162" t="s">
        <v>320</v>
      </c>
      <c r="C176" s="163" t="s">
        <v>321</v>
      </c>
      <c r="D176" s="164"/>
      <c r="E176" s="165"/>
      <c r="F176" s="165"/>
      <c r="G176" s="166"/>
      <c r="H176" s="167"/>
      <c r="I176" s="167"/>
      <c r="O176" s="168">
        <v>1</v>
      </c>
    </row>
    <row r="177" spans="1:104">
      <c r="A177" s="169">
        <v>68</v>
      </c>
      <c r="B177" s="170" t="s">
        <v>322</v>
      </c>
      <c r="C177" s="171" t="s">
        <v>323</v>
      </c>
      <c r="D177" s="172" t="s">
        <v>140</v>
      </c>
      <c r="E177" s="173">
        <v>23.65</v>
      </c>
      <c r="F177" s="173"/>
      <c r="G177" s="174">
        <f>E177*F177</f>
        <v>0</v>
      </c>
      <c r="O177" s="168">
        <v>2</v>
      </c>
      <c r="AA177" s="146">
        <v>1</v>
      </c>
      <c r="AB177" s="146">
        <v>1</v>
      </c>
      <c r="AC177" s="146">
        <v>1</v>
      </c>
      <c r="AZ177" s="146">
        <v>1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68">
        <v>1</v>
      </c>
      <c r="CB177" s="168">
        <v>1</v>
      </c>
      <c r="CZ177" s="146">
        <v>3.25000000000131E-3</v>
      </c>
    </row>
    <row r="178" spans="1:104">
      <c r="A178" s="175"/>
      <c r="B178" s="177"/>
      <c r="C178" s="221" t="s">
        <v>324</v>
      </c>
      <c r="D178" s="222"/>
      <c r="E178" s="178">
        <v>23.65</v>
      </c>
      <c r="F178" s="179"/>
      <c r="G178" s="180"/>
      <c r="M178" s="176" t="s">
        <v>324</v>
      </c>
      <c r="O178" s="168"/>
    </row>
    <row r="179" spans="1:104" ht="22.5">
      <c r="A179" s="169">
        <v>69</v>
      </c>
      <c r="B179" s="170" t="s">
        <v>325</v>
      </c>
      <c r="C179" s="171" t="s">
        <v>326</v>
      </c>
      <c r="D179" s="172" t="s">
        <v>327</v>
      </c>
      <c r="E179" s="173">
        <v>13</v>
      </c>
      <c r="F179" s="173"/>
      <c r="G179" s="174">
        <f>E179*F179</f>
        <v>0</v>
      </c>
      <c r="O179" s="168">
        <v>2</v>
      </c>
      <c r="AA179" s="146">
        <v>1</v>
      </c>
      <c r="AB179" s="146">
        <v>1</v>
      </c>
      <c r="AC179" s="146">
        <v>1</v>
      </c>
      <c r="AZ179" s="146">
        <v>1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68">
        <v>1</v>
      </c>
      <c r="CB179" s="168">
        <v>1</v>
      </c>
      <c r="CZ179" s="146">
        <v>3.3990000000017097E-2</v>
      </c>
    </row>
    <row r="180" spans="1:104">
      <c r="A180" s="175"/>
      <c r="B180" s="177"/>
      <c r="C180" s="221" t="s">
        <v>328</v>
      </c>
      <c r="D180" s="222"/>
      <c r="E180" s="178">
        <v>13</v>
      </c>
      <c r="F180" s="179"/>
      <c r="G180" s="180"/>
      <c r="M180" s="176" t="s">
        <v>328</v>
      </c>
      <c r="O180" s="168"/>
    </row>
    <row r="181" spans="1:104">
      <c r="A181" s="169">
        <v>70</v>
      </c>
      <c r="B181" s="170" t="s">
        <v>329</v>
      </c>
      <c r="C181" s="171" t="s">
        <v>330</v>
      </c>
      <c r="D181" s="172" t="s">
        <v>140</v>
      </c>
      <c r="E181" s="173">
        <v>21.5</v>
      </c>
      <c r="F181" s="173"/>
      <c r="G181" s="174">
        <f>E181*F181</f>
        <v>0</v>
      </c>
      <c r="O181" s="168">
        <v>2</v>
      </c>
      <c r="AA181" s="146">
        <v>1</v>
      </c>
      <c r="AB181" s="146">
        <v>1</v>
      </c>
      <c r="AC181" s="146">
        <v>1</v>
      </c>
      <c r="AZ181" s="146">
        <v>1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68">
        <v>1</v>
      </c>
      <c r="CB181" s="168">
        <v>1</v>
      </c>
      <c r="CZ181" s="146">
        <v>2.2200000000012201E-3</v>
      </c>
    </row>
    <row r="182" spans="1:104">
      <c r="A182" s="175"/>
      <c r="B182" s="177"/>
      <c r="C182" s="221" t="s">
        <v>331</v>
      </c>
      <c r="D182" s="222"/>
      <c r="E182" s="178">
        <v>12.4</v>
      </c>
      <c r="F182" s="179"/>
      <c r="G182" s="180"/>
      <c r="M182" s="176" t="s">
        <v>331</v>
      </c>
      <c r="O182" s="168"/>
    </row>
    <row r="183" spans="1:104">
      <c r="A183" s="175"/>
      <c r="B183" s="177"/>
      <c r="C183" s="221" t="s">
        <v>332</v>
      </c>
      <c r="D183" s="222"/>
      <c r="E183" s="178">
        <v>9.1</v>
      </c>
      <c r="F183" s="179"/>
      <c r="G183" s="180"/>
      <c r="M183" s="176" t="s">
        <v>332</v>
      </c>
      <c r="O183" s="168"/>
    </row>
    <row r="184" spans="1:104">
      <c r="A184" s="169">
        <v>71</v>
      </c>
      <c r="B184" s="170" t="s">
        <v>333</v>
      </c>
      <c r="C184" s="171" t="s">
        <v>334</v>
      </c>
      <c r="D184" s="172" t="s">
        <v>327</v>
      </c>
      <c r="E184" s="173">
        <v>1</v>
      </c>
      <c r="F184" s="173"/>
      <c r="G184" s="174">
        <f>E184*F184</f>
        <v>0</v>
      </c>
      <c r="O184" s="168">
        <v>2</v>
      </c>
      <c r="AA184" s="146">
        <v>12</v>
      </c>
      <c r="AB184" s="146">
        <v>0</v>
      </c>
      <c r="AC184" s="146">
        <v>175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68">
        <v>12</v>
      </c>
      <c r="CB184" s="168">
        <v>0</v>
      </c>
      <c r="CZ184" s="146">
        <v>0</v>
      </c>
    </row>
    <row r="185" spans="1:104">
      <c r="A185" s="181"/>
      <c r="B185" s="182" t="s">
        <v>77</v>
      </c>
      <c r="C185" s="183" t="str">
        <f>CONCATENATE(B176," ",C176)</f>
        <v>64 Výplně otvorů</v>
      </c>
      <c r="D185" s="184"/>
      <c r="E185" s="185"/>
      <c r="F185" s="186"/>
      <c r="G185" s="187">
        <f>SUM(G176:G184)</f>
        <v>0</v>
      </c>
      <c r="O185" s="168">
        <v>4</v>
      </c>
      <c r="BA185" s="188">
        <f>SUM(BA176:BA184)</f>
        <v>0</v>
      </c>
      <c r="BB185" s="188">
        <f>SUM(BB176:BB184)</f>
        <v>0</v>
      </c>
      <c r="BC185" s="188">
        <f>SUM(BC176:BC184)</f>
        <v>0</v>
      </c>
      <c r="BD185" s="188">
        <f>SUM(BD176:BD184)</f>
        <v>0</v>
      </c>
      <c r="BE185" s="188">
        <f>SUM(BE176:BE184)</f>
        <v>0</v>
      </c>
    </row>
    <row r="186" spans="1:104">
      <c r="A186" s="161" t="s">
        <v>74</v>
      </c>
      <c r="B186" s="162" t="s">
        <v>335</v>
      </c>
      <c r="C186" s="163" t="s">
        <v>336</v>
      </c>
      <c r="D186" s="164"/>
      <c r="E186" s="165"/>
      <c r="F186" s="165"/>
      <c r="G186" s="166"/>
      <c r="H186" s="167"/>
      <c r="I186" s="167"/>
      <c r="O186" s="168">
        <v>1</v>
      </c>
    </row>
    <row r="187" spans="1:104">
      <c r="A187" s="169">
        <v>72</v>
      </c>
      <c r="B187" s="170" t="s">
        <v>337</v>
      </c>
      <c r="C187" s="171" t="s">
        <v>338</v>
      </c>
      <c r="D187" s="172" t="s">
        <v>140</v>
      </c>
      <c r="E187" s="173">
        <v>47.5</v>
      </c>
      <c r="F187" s="173"/>
      <c r="G187" s="174">
        <f>E187*F187</f>
        <v>0</v>
      </c>
      <c r="O187" s="168">
        <v>2</v>
      </c>
      <c r="AA187" s="146">
        <v>1</v>
      </c>
      <c r="AB187" s="146">
        <v>1</v>
      </c>
      <c r="AC187" s="146">
        <v>1</v>
      </c>
      <c r="AZ187" s="146">
        <v>1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68">
        <v>1</v>
      </c>
      <c r="CB187" s="168">
        <v>1</v>
      </c>
      <c r="CZ187" s="146">
        <v>0</v>
      </c>
    </row>
    <row r="188" spans="1:104">
      <c r="A188" s="175"/>
      <c r="B188" s="177"/>
      <c r="C188" s="221" t="s">
        <v>339</v>
      </c>
      <c r="D188" s="222"/>
      <c r="E188" s="178">
        <v>24.3</v>
      </c>
      <c r="F188" s="179"/>
      <c r="G188" s="180"/>
      <c r="M188" s="176" t="s">
        <v>339</v>
      </c>
      <c r="O188" s="168"/>
    </row>
    <row r="189" spans="1:104">
      <c r="A189" s="175"/>
      <c r="B189" s="177"/>
      <c r="C189" s="221" t="s">
        <v>340</v>
      </c>
      <c r="D189" s="222"/>
      <c r="E189" s="178">
        <v>23.2</v>
      </c>
      <c r="F189" s="179"/>
      <c r="G189" s="180"/>
      <c r="M189" s="176" t="s">
        <v>340</v>
      </c>
      <c r="O189" s="168"/>
    </row>
    <row r="190" spans="1:104">
      <c r="A190" s="169">
        <v>73</v>
      </c>
      <c r="B190" s="170" t="s">
        <v>341</v>
      </c>
      <c r="C190" s="171" t="s">
        <v>342</v>
      </c>
      <c r="D190" s="172" t="s">
        <v>140</v>
      </c>
      <c r="E190" s="173">
        <v>52.25</v>
      </c>
      <c r="F190" s="173"/>
      <c r="G190" s="174">
        <f>E190*F190</f>
        <v>0</v>
      </c>
      <c r="O190" s="168">
        <v>2</v>
      </c>
      <c r="AA190" s="146">
        <v>12</v>
      </c>
      <c r="AB190" s="146">
        <v>0</v>
      </c>
      <c r="AC190" s="146">
        <v>88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68">
        <v>12</v>
      </c>
      <c r="CB190" s="168">
        <v>0</v>
      </c>
      <c r="CZ190" s="146">
        <v>5.0000000000025597E-3</v>
      </c>
    </row>
    <row r="191" spans="1:104">
      <c r="A191" s="175"/>
      <c r="B191" s="177"/>
      <c r="C191" s="221" t="s">
        <v>343</v>
      </c>
      <c r="D191" s="222"/>
      <c r="E191" s="178">
        <v>52.25</v>
      </c>
      <c r="F191" s="179"/>
      <c r="G191" s="180"/>
      <c r="M191" s="176" t="s">
        <v>343</v>
      </c>
      <c r="O191" s="168"/>
    </row>
    <row r="192" spans="1:104">
      <c r="A192" s="169">
        <v>74</v>
      </c>
      <c r="B192" s="170" t="s">
        <v>341</v>
      </c>
      <c r="C192" s="171" t="s">
        <v>344</v>
      </c>
      <c r="D192" s="172" t="s">
        <v>140</v>
      </c>
      <c r="E192" s="173">
        <v>3</v>
      </c>
      <c r="F192" s="173"/>
      <c r="G192" s="174">
        <f>E192*F192</f>
        <v>0</v>
      </c>
      <c r="O192" s="168">
        <v>2</v>
      </c>
      <c r="AA192" s="146">
        <v>12</v>
      </c>
      <c r="AB192" s="146">
        <v>0</v>
      </c>
      <c r="AC192" s="146">
        <v>133</v>
      </c>
      <c r="AZ192" s="146">
        <v>1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68">
        <v>12</v>
      </c>
      <c r="CB192" s="168">
        <v>0</v>
      </c>
      <c r="CZ192" s="146">
        <v>0</v>
      </c>
    </row>
    <row r="193" spans="1:104">
      <c r="A193" s="175"/>
      <c r="B193" s="177"/>
      <c r="C193" s="221" t="s">
        <v>345</v>
      </c>
      <c r="D193" s="222"/>
      <c r="E193" s="178">
        <v>3</v>
      </c>
      <c r="F193" s="179"/>
      <c r="G193" s="180"/>
      <c r="M193" s="176" t="s">
        <v>345</v>
      </c>
      <c r="O193" s="168"/>
    </row>
    <row r="194" spans="1:104">
      <c r="A194" s="181"/>
      <c r="B194" s="182" t="s">
        <v>77</v>
      </c>
      <c r="C194" s="183" t="str">
        <f>CONCATENATE(B186," ",C186)</f>
        <v>91 Doplňující práce na komunikaci</v>
      </c>
      <c r="D194" s="184"/>
      <c r="E194" s="185"/>
      <c r="F194" s="186"/>
      <c r="G194" s="187">
        <f>SUM(G186:G193)</f>
        <v>0</v>
      </c>
      <c r="O194" s="168">
        <v>4</v>
      </c>
      <c r="BA194" s="188">
        <f>SUM(BA186:BA193)</f>
        <v>0</v>
      </c>
      <c r="BB194" s="188">
        <f>SUM(BB186:BB193)</f>
        <v>0</v>
      </c>
      <c r="BC194" s="188">
        <f>SUM(BC186:BC193)</f>
        <v>0</v>
      </c>
      <c r="BD194" s="188">
        <f>SUM(BD186:BD193)</f>
        <v>0</v>
      </c>
      <c r="BE194" s="188">
        <f>SUM(BE186:BE193)</f>
        <v>0</v>
      </c>
    </row>
    <row r="195" spans="1:104">
      <c r="A195" s="161" t="s">
        <v>74</v>
      </c>
      <c r="B195" s="162" t="s">
        <v>346</v>
      </c>
      <c r="C195" s="163" t="s">
        <v>347</v>
      </c>
      <c r="D195" s="164"/>
      <c r="E195" s="165"/>
      <c r="F195" s="165"/>
      <c r="G195" s="166"/>
      <c r="H195" s="167"/>
      <c r="I195" s="167"/>
      <c r="O195" s="168">
        <v>1</v>
      </c>
    </row>
    <row r="196" spans="1:104">
      <c r="A196" s="169">
        <v>75</v>
      </c>
      <c r="B196" s="170" t="s">
        <v>348</v>
      </c>
      <c r="C196" s="171" t="s">
        <v>349</v>
      </c>
      <c r="D196" s="172" t="s">
        <v>123</v>
      </c>
      <c r="E196" s="173">
        <v>130.1</v>
      </c>
      <c r="F196" s="173"/>
      <c r="G196" s="174">
        <f>E196*F196</f>
        <v>0</v>
      </c>
      <c r="O196" s="168">
        <v>2</v>
      </c>
      <c r="AA196" s="146">
        <v>1</v>
      </c>
      <c r="AB196" s="146">
        <v>1</v>
      </c>
      <c r="AC196" s="146">
        <v>1</v>
      </c>
      <c r="AZ196" s="146">
        <v>1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68">
        <v>1</v>
      </c>
      <c r="CB196" s="168">
        <v>1</v>
      </c>
      <c r="CZ196" s="146">
        <v>1.8380000000007599E-2</v>
      </c>
    </row>
    <row r="197" spans="1:104">
      <c r="A197" s="175"/>
      <c r="B197" s="177"/>
      <c r="C197" s="221" t="s">
        <v>350</v>
      </c>
      <c r="D197" s="222"/>
      <c r="E197" s="178">
        <v>65.3</v>
      </c>
      <c r="F197" s="179"/>
      <c r="G197" s="180"/>
      <c r="M197" s="176" t="s">
        <v>350</v>
      </c>
      <c r="O197" s="168"/>
    </row>
    <row r="198" spans="1:104">
      <c r="A198" s="175"/>
      <c r="B198" s="177"/>
      <c r="C198" s="221" t="s">
        <v>351</v>
      </c>
      <c r="D198" s="222"/>
      <c r="E198" s="178">
        <v>64.8</v>
      </c>
      <c r="F198" s="179"/>
      <c r="G198" s="180"/>
      <c r="M198" s="176" t="s">
        <v>351</v>
      </c>
      <c r="O198" s="168"/>
    </row>
    <row r="199" spans="1:104">
      <c r="A199" s="169">
        <v>76</v>
      </c>
      <c r="B199" s="170" t="s">
        <v>352</v>
      </c>
      <c r="C199" s="171" t="s">
        <v>353</v>
      </c>
      <c r="D199" s="172" t="s">
        <v>123</v>
      </c>
      <c r="E199" s="173">
        <v>260.2</v>
      </c>
      <c r="F199" s="173"/>
      <c r="G199" s="174">
        <f>E199*F199</f>
        <v>0</v>
      </c>
      <c r="O199" s="168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68">
        <v>1</v>
      </c>
      <c r="CB199" s="168">
        <v>1</v>
      </c>
      <c r="CZ199" s="146">
        <v>8.4999999999979504E-4</v>
      </c>
    </row>
    <row r="200" spans="1:104">
      <c r="A200" s="175"/>
      <c r="B200" s="177"/>
      <c r="C200" s="221" t="s">
        <v>354</v>
      </c>
      <c r="D200" s="222"/>
      <c r="E200" s="178">
        <v>260.2</v>
      </c>
      <c r="F200" s="179"/>
      <c r="G200" s="180"/>
      <c r="M200" s="176" t="s">
        <v>354</v>
      </c>
      <c r="O200" s="168"/>
    </row>
    <row r="201" spans="1:104">
      <c r="A201" s="169">
        <v>77</v>
      </c>
      <c r="B201" s="170" t="s">
        <v>355</v>
      </c>
      <c r="C201" s="171" t="s">
        <v>356</v>
      </c>
      <c r="D201" s="172" t="s">
        <v>123</v>
      </c>
      <c r="E201" s="173">
        <v>130.1</v>
      </c>
      <c r="F201" s="173"/>
      <c r="G201" s="174">
        <f>E201*F201</f>
        <v>0</v>
      </c>
      <c r="O201" s="168">
        <v>2</v>
      </c>
      <c r="AA201" s="146">
        <v>1</v>
      </c>
      <c r="AB201" s="146">
        <v>1</v>
      </c>
      <c r="AC201" s="146">
        <v>1</v>
      </c>
      <c r="AZ201" s="146">
        <v>1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68">
        <v>1</v>
      </c>
      <c r="CB201" s="168">
        <v>1</v>
      </c>
      <c r="CZ201" s="146">
        <v>0</v>
      </c>
    </row>
    <row r="202" spans="1:104">
      <c r="A202" s="169">
        <v>78</v>
      </c>
      <c r="B202" s="170" t="s">
        <v>357</v>
      </c>
      <c r="C202" s="171" t="s">
        <v>358</v>
      </c>
      <c r="D202" s="172" t="s">
        <v>123</v>
      </c>
      <c r="E202" s="173">
        <v>165.3</v>
      </c>
      <c r="F202" s="173"/>
      <c r="G202" s="174">
        <f>E202*F202</f>
        <v>0</v>
      </c>
      <c r="O202" s="168">
        <v>2</v>
      </c>
      <c r="AA202" s="146">
        <v>1</v>
      </c>
      <c r="AB202" s="146">
        <v>1</v>
      </c>
      <c r="AC202" s="146">
        <v>1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68">
        <v>1</v>
      </c>
      <c r="CB202" s="168">
        <v>1</v>
      </c>
      <c r="CZ202" s="146">
        <v>5.9200000000032603E-3</v>
      </c>
    </row>
    <row r="203" spans="1:104">
      <c r="A203" s="175"/>
      <c r="B203" s="177"/>
      <c r="C203" s="221" t="s">
        <v>359</v>
      </c>
      <c r="D203" s="222"/>
      <c r="E203" s="178">
        <v>141.30000000000001</v>
      </c>
      <c r="F203" s="179"/>
      <c r="G203" s="180"/>
      <c r="M203" s="176" t="s">
        <v>359</v>
      </c>
      <c r="O203" s="168"/>
    </row>
    <row r="204" spans="1:104">
      <c r="A204" s="175"/>
      <c r="B204" s="177"/>
      <c r="C204" s="221" t="s">
        <v>360</v>
      </c>
      <c r="D204" s="222"/>
      <c r="E204" s="178">
        <v>24</v>
      </c>
      <c r="F204" s="179"/>
      <c r="G204" s="180"/>
      <c r="M204" s="176">
        <v>24</v>
      </c>
      <c r="O204" s="168"/>
    </row>
    <row r="205" spans="1:104">
      <c r="A205" s="181"/>
      <c r="B205" s="182" t="s">
        <v>77</v>
      </c>
      <c r="C205" s="183" t="str">
        <f>CONCATENATE(B195," ",C195)</f>
        <v>94 Lešení a stavební výtahy</v>
      </c>
      <c r="D205" s="184"/>
      <c r="E205" s="185"/>
      <c r="F205" s="186"/>
      <c r="G205" s="187">
        <f>SUM(G195:G204)</f>
        <v>0</v>
      </c>
      <c r="O205" s="168">
        <v>4</v>
      </c>
      <c r="BA205" s="188">
        <f>SUM(BA195:BA204)</f>
        <v>0</v>
      </c>
      <c r="BB205" s="188">
        <f>SUM(BB195:BB204)</f>
        <v>0</v>
      </c>
      <c r="BC205" s="188">
        <f>SUM(BC195:BC204)</f>
        <v>0</v>
      </c>
      <c r="BD205" s="188">
        <f>SUM(BD195:BD204)</f>
        <v>0</v>
      </c>
      <c r="BE205" s="188">
        <f>SUM(BE195:BE204)</f>
        <v>0</v>
      </c>
    </row>
    <row r="206" spans="1:104">
      <c r="A206" s="161" t="s">
        <v>74</v>
      </c>
      <c r="B206" s="162" t="s">
        <v>361</v>
      </c>
      <c r="C206" s="163" t="s">
        <v>362</v>
      </c>
      <c r="D206" s="164"/>
      <c r="E206" s="165"/>
      <c r="F206" s="165"/>
      <c r="G206" s="166"/>
      <c r="H206" s="167"/>
      <c r="I206" s="167"/>
      <c r="O206" s="168">
        <v>1</v>
      </c>
    </row>
    <row r="207" spans="1:104">
      <c r="A207" s="169">
        <v>79</v>
      </c>
      <c r="B207" s="170" t="s">
        <v>363</v>
      </c>
      <c r="C207" s="171" t="s">
        <v>364</v>
      </c>
      <c r="D207" s="172" t="s">
        <v>224</v>
      </c>
      <c r="E207" s="173">
        <v>1</v>
      </c>
      <c r="F207" s="173"/>
      <c r="G207" s="174">
        <f>E207*F207</f>
        <v>0</v>
      </c>
      <c r="O207" s="168">
        <v>2</v>
      </c>
      <c r="AA207" s="146">
        <v>12</v>
      </c>
      <c r="AB207" s="146">
        <v>0</v>
      </c>
      <c r="AC207" s="146">
        <v>166</v>
      </c>
      <c r="AZ207" s="146">
        <v>1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68">
        <v>12</v>
      </c>
      <c r="CB207" s="168">
        <v>0</v>
      </c>
      <c r="CZ207" s="146">
        <v>0</v>
      </c>
    </row>
    <row r="208" spans="1:104">
      <c r="A208" s="169">
        <v>80</v>
      </c>
      <c r="B208" s="170" t="s">
        <v>365</v>
      </c>
      <c r="C208" s="171" t="s">
        <v>366</v>
      </c>
      <c r="D208" s="172" t="s">
        <v>327</v>
      </c>
      <c r="E208" s="173">
        <v>48</v>
      </c>
      <c r="F208" s="173"/>
      <c r="G208" s="174">
        <f>E208*F208</f>
        <v>0</v>
      </c>
      <c r="O208" s="168">
        <v>2</v>
      </c>
      <c r="AA208" s="146">
        <v>3</v>
      </c>
      <c r="AB208" s="146">
        <v>0</v>
      </c>
      <c r="AC208" s="146" t="s">
        <v>365</v>
      </c>
      <c r="AZ208" s="146">
        <v>1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68">
        <v>3</v>
      </c>
      <c r="CB208" s="168">
        <v>0</v>
      </c>
      <c r="CZ208" s="146">
        <v>3.6000000000013799E-4</v>
      </c>
    </row>
    <row r="209" spans="1:104">
      <c r="A209" s="175"/>
      <c r="B209" s="177"/>
      <c r="C209" s="221" t="s">
        <v>367</v>
      </c>
      <c r="D209" s="222"/>
      <c r="E209" s="178">
        <v>48</v>
      </c>
      <c r="F209" s="179"/>
      <c r="G209" s="180"/>
      <c r="M209" s="176" t="s">
        <v>367</v>
      </c>
      <c r="O209" s="168"/>
    </row>
    <row r="210" spans="1:104">
      <c r="A210" s="181"/>
      <c r="B210" s="182" t="s">
        <v>77</v>
      </c>
      <c r="C210" s="183" t="str">
        <f>CONCATENATE(B206," ",C206)</f>
        <v>95 Dokončovací konstrukce na pozemních stavbách</v>
      </c>
      <c r="D210" s="184"/>
      <c r="E210" s="185"/>
      <c r="F210" s="186"/>
      <c r="G210" s="187">
        <f>SUM(G206:G209)</f>
        <v>0</v>
      </c>
      <c r="O210" s="168">
        <v>4</v>
      </c>
      <c r="BA210" s="188">
        <f>SUM(BA206:BA209)</f>
        <v>0</v>
      </c>
      <c r="BB210" s="188">
        <f>SUM(BB206:BB209)</f>
        <v>0</v>
      </c>
      <c r="BC210" s="188">
        <f>SUM(BC206:BC209)</f>
        <v>0</v>
      </c>
      <c r="BD210" s="188">
        <f>SUM(BD206:BD209)</f>
        <v>0</v>
      </c>
      <c r="BE210" s="188">
        <f>SUM(BE206:BE209)</f>
        <v>0</v>
      </c>
    </row>
    <row r="211" spans="1:104">
      <c r="A211" s="161" t="s">
        <v>74</v>
      </c>
      <c r="B211" s="162" t="s">
        <v>368</v>
      </c>
      <c r="C211" s="163" t="s">
        <v>369</v>
      </c>
      <c r="D211" s="164"/>
      <c r="E211" s="165"/>
      <c r="F211" s="165"/>
      <c r="G211" s="166"/>
      <c r="H211" s="167"/>
      <c r="I211" s="167"/>
      <c r="O211" s="168">
        <v>1</v>
      </c>
    </row>
    <row r="212" spans="1:104">
      <c r="A212" s="169">
        <v>81</v>
      </c>
      <c r="B212" s="170" t="s">
        <v>370</v>
      </c>
      <c r="C212" s="171" t="s">
        <v>371</v>
      </c>
      <c r="D212" s="172" t="s">
        <v>123</v>
      </c>
      <c r="E212" s="173">
        <v>143.31</v>
      </c>
      <c r="F212" s="173"/>
      <c r="G212" s="174">
        <f>E212*F212</f>
        <v>0</v>
      </c>
      <c r="O212" s="168">
        <v>2</v>
      </c>
      <c r="AA212" s="146">
        <v>1</v>
      </c>
      <c r="AB212" s="146">
        <v>1</v>
      </c>
      <c r="AC212" s="146">
        <v>1</v>
      </c>
      <c r="AZ212" s="146">
        <v>1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68">
        <v>1</v>
      </c>
      <c r="CB212" s="168">
        <v>1</v>
      </c>
      <c r="CZ212" s="146">
        <v>6.7000000000039305E-4</v>
      </c>
    </row>
    <row r="213" spans="1:104">
      <c r="A213" s="175"/>
      <c r="B213" s="177"/>
      <c r="C213" s="221" t="s">
        <v>372</v>
      </c>
      <c r="D213" s="222"/>
      <c r="E213" s="178">
        <v>143.31</v>
      </c>
      <c r="F213" s="179"/>
      <c r="G213" s="180"/>
      <c r="M213" s="176" t="s">
        <v>372</v>
      </c>
      <c r="O213" s="168"/>
    </row>
    <row r="214" spans="1:104">
      <c r="A214" s="169">
        <v>82</v>
      </c>
      <c r="B214" s="170" t="s">
        <v>373</v>
      </c>
      <c r="C214" s="171" t="s">
        <v>374</v>
      </c>
      <c r="D214" s="172" t="s">
        <v>85</v>
      </c>
      <c r="E214" s="173">
        <v>5.7671999999999999</v>
      </c>
      <c r="F214" s="173"/>
      <c r="G214" s="174">
        <f>E214*F214</f>
        <v>0</v>
      </c>
      <c r="O214" s="168">
        <v>2</v>
      </c>
      <c r="AA214" s="146">
        <v>1</v>
      </c>
      <c r="AB214" s="146">
        <v>1</v>
      </c>
      <c r="AC214" s="146">
        <v>1</v>
      </c>
      <c r="AZ214" s="146">
        <v>1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68">
        <v>1</v>
      </c>
      <c r="CB214" s="168">
        <v>1</v>
      </c>
      <c r="CZ214" s="146">
        <v>1.2799999999995001E-3</v>
      </c>
    </row>
    <row r="215" spans="1:104">
      <c r="A215" s="175"/>
      <c r="B215" s="177"/>
      <c r="C215" s="221" t="s">
        <v>375</v>
      </c>
      <c r="D215" s="222"/>
      <c r="E215" s="178">
        <v>0.42</v>
      </c>
      <c r="F215" s="179"/>
      <c r="G215" s="180"/>
      <c r="M215" s="176" t="s">
        <v>375</v>
      </c>
      <c r="O215" s="168"/>
    </row>
    <row r="216" spans="1:104">
      <c r="A216" s="175"/>
      <c r="B216" s="177"/>
      <c r="C216" s="221" t="s">
        <v>376</v>
      </c>
      <c r="D216" s="222"/>
      <c r="E216" s="178">
        <v>2.4649999999999999</v>
      </c>
      <c r="F216" s="179"/>
      <c r="G216" s="180"/>
      <c r="M216" s="176" t="s">
        <v>376</v>
      </c>
      <c r="O216" s="168"/>
    </row>
    <row r="217" spans="1:104">
      <c r="A217" s="175"/>
      <c r="B217" s="177"/>
      <c r="C217" s="221" t="s">
        <v>377</v>
      </c>
      <c r="D217" s="222"/>
      <c r="E217" s="178">
        <v>2.8822000000000001</v>
      </c>
      <c r="F217" s="179"/>
      <c r="G217" s="180"/>
      <c r="M217" s="176" t="s">
        <v>377</v>
      </c>
      <c r="O217" s="168"/>
    </row>
    <row r="218" spans="1:104" ht="22.5">
      <c r="A218" s="169">
        <v>83</v>
      </c>
      <c r="B218" s="170" t="s">
        <v>378</v>
      </c>
      <c r="C218" s="171" t="s">
        <v>379</v>
      </c>
      <c r="D218" s="172" t="s">
        <v>85</v>
      </c>
      <c r="E218" s="173">
        <v>3.95</v>
      </c>
      <c r="F218" s="173"/>
      <c r="G218" s="174">
        <f>E218*F218</f>
        <v>0</v>
      </c>
      <c r="O218" s="168">
        <v>2</v>
      </c>
      <c r="AA218" s="146">
        <v>1</v>
      </c>
      <c r="AB218" s="146">
        <v>1</v>
      </c>
      <c r="AC218" s="146">
        <v>1</v>
      </c>
      <c r="AZ218" s="146">
        <v>1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68">
        <v>1</v>
      </c>
      <c r="CB218" s="168">
        <v>1</v>
      </c>
      <c r="CZ218" s="146">
        <v>0</v>
      </c>
    </row>
    <row r="219" spans="1:104">
      <c r="A219" s="175"/>
      <c r="B219" s="177"/>
      <c r="C219" s="221" t="s">
        <v>380</v>
      </c>
      <c r="D219" s="222"/>
      <c r="E219" s="178">
        <v>3.95</v>
      </c>
      <c r="F219" s="179"/>
      <c r="G219" s="180"/>
      <c r="M219" s="176" t="s">
        <v>380</v>
      </c>
      <c r="O219" s="168"/>
    </row>
    <row r="220" spans="1:104">
      <c r="A220" s="169">
        <v>84</v>
      </c>
      <c r="B220" s="170" t="s">
        <v>381</v>
      </c>
      <c r="C220" s="171" t="s">
        <v>382</v>
      </c>
      <c r="D220" s="172" t="s">
        <v>85</v>
      </c>
      <c r="E220" s="173">
        <v>3.95</v>
      </c>
      <c r="F220" s="173"/>
      <c r="G220" s="174">
        <f t="shared" ref="G220:G225" si="0">E220*F220</f>
        <v>0</v>
      </c>
      <c r="O220" s="168">
        <v>2</v>
      </c>
      <c r="AA220" s="146">
        <v>1</v>
      </c>
      <c r="AB220" s="146">
        <v>1</v>
      </c>
      <c r="AC220" s="146">
        <v>1</v>
      </c>
      <c r="AZ220" s="146">
        <v>1</v>
      </c>
      <c r="BA220" s="146">
        <f t="shared" ref="BA220:BA225" si="1">IF(AZ220=1,G220,0)</f>
        <v>0</v>
      </c>
      <c r="BB220" s="146">
        <f t="shared" ref="BB220:BB225" si="2">IF(AZ220=2,G220,0)</f>
        <v>0</v>
      </c>
      <c r="BC220" s="146">
        <f t="shared" ref="BC220:BC225" si="3">IF(AZ220=3,G220,0)</f>
        <v>0</v>
      </c>
      <c r="BD220" s="146">
        <f t="shared" ref="BD220:BD225" si="4">IF(AZ220=4,G220,0)</f>
        <v>0</v>
      </c>
      <c r="BE220" s="146">
        <f t="shared" ref="BE220:BE225" si="5">IF(AZ220=5,G220,0)</f>
        <v>0</v>
      </c>
      <c r="CA220" s="168">
        <v>1</v>
      </c>
      <c r="CB220" s="168">
        <v>1</v>
      </c>
      <c r="CZ220" s="146">
        <v>0</v>
      </c>
    </row>
    <row r="221" spans="1:104">
      <c r="A221" s="169">
        <v>85</v>
      </c>
      <c r="B221" s="170" t="s">
        <v>383</v>
      </c>
      <c r="C221" s="171" t="s">
        <v>384</v>
      </c>
      <c r="D221" s="172" t="s">
        <v>123</v>
      </c>
      <c r="E221" s="173">
        <v>58</v>
      </c>
      <c r="F221" s="173"/>
      <c r="G221" s="174">
        <f t="shared" si="0"/>
        <v>0</v>
      </c>
      <c r="O221" s="168">
        <v>2</v>
      </c>
      <c r="AA221" s="146">
        <v>1</v>
      </c>
      <c r="AB221" s="146">
        <v>1</v>
      </c>
      <c r="AC221" s="146">
        <v>1</v>
      </c>
      <c r="AZ221" s="146">
        <v>1</v>
      </c>
      <c r="BA221" s="146">
        <f t="shared" si="1"/>
        <v>0</v>
      </c>
      <c r="BB221" s="146">
        <f t="shared" si="2"/>
        <v>0</v>
      </c>
      <c r="BC221" s="146">
        <f t="shared" si="3"/>
        <v>0</v>
      </c>
      <c r="BD221" s="146">
        <f t="shared" si="4"/>
        <v>0</v>
      </c>
      <c r="BE221" s="146">
        <f t="shared" si="5"/>
        <v>0</v>
      </c>
      <c r="CA221" s="168">
        <v>1</v>
      </c>
      <c r="CB221" s="168">
        <v>1</v>
      </c>
      <c r="CZ221" s="146">
        <v>0</v>
      </c>
    </row>
    <row r="222" spans="1:104">
      <c r="A222" s="169">
        <v>86</v>
      </c>
      <c r="B222" s="170" t="s">
        <v>385</v>
      </c>
      <c r="C222" s="171" t="s">
        <v>386</v>
      </c>
      <c r="D222" s="172" t="s">
        <v>327</v>
      </c>
      <c r="E222" s="173">
        <v>16</v>
      </c>
      <c r="F222" s="173"/>
      <c r="G222" s="174">
        <f t="shared" si="0"/>
        <v>0</v>
      </c>
      <c r="O222" s="168">
        <v>2</v>
      </c>
      <c r="AA222" s="146">
        <v>1</v>
      </c>
      <c r="AB222" s="146">
        <v>1</v>
      </c>
      <c r="AC222" s="146">
        <v>1</v>
      </c>
      <c r="AZ222" s="146">
        <v>1</v>
      </c>
      <c r="BA222" s="146">
        <f t="shared" si="1"/>
        <v>0</v>
      </c>
      <c r="BB222" s="146">
        <f t="shared" si="2"/>
        <v>0</v>
      </c>
      <c r="BC222" s="146">
        <f t="shared" si="3"/>
        <v>0</v>
      </c>
      <c r="BD222" s="146">
        <f t="shared" si="4"/>
        <v>0</v>
      </c>
      <c r="BE222" s="146">
        <f t="shared" si="5"/>
        <v>0</v>
      </c>
      <c r="CA222" s="168">
        <v>1</v>
      </c>
      <c r="CB222" s="168">
        <v>1</v>
      </c>
      <c r="CZ222" s="146">
        <v>0</v>
      </c>
    </row>
    <row r="223" spans="1:104">
      <c r="A223" s="169">
        <v>87</v>
      </c>
      <c r="B223" s="170" t="s">
        <v>387</v>
      </c>
      <c r="C223" s="171" t="s">
        <v>388</v>
      </c>
      <c r="D223" s="172" t="s">
        <v>327</v>
      </c>
      <c r="E223" s="173">
        <v>2</v>
      </c>
      <c r="F223" s="173"/>
      <c r="G223" s="174">
        <f t="shared" si="0"/>
        <v>0</v>
      </c>
      <c r="O223" s="168">
        <v>2</v>
      </c>
      <c r="AA223" s="146">
        <v>1</v>
      </c>
      <c r="AB223" s="146">
        <v>1</v>
      </c>
      <c r="AC223" s="146">
        <v>1</v>
      </c>
      <c r="AZ223" s="146">
        <v>1</v>
      </c>
      <c r="BA223" s="146">
        <f t="shared" si="1"/>
        <v>0</v>
      </c>
      <c r="BB223" s="146">
        <f t="shared" si="2"/>
        <v>0</v>
      </c>
      <c r="BC223" s="146">
        <f t="shared" si="3"/>
        <v>0</v>
      </c>
      <c r="BD223" s="146">
        <f t="shared" si="4"/>
        <v>0</v>
      </c>
      <c r="BE223" s="146">
        <f t="shared" si="5"/>
        <v>0</v>
      </c>
      <c r="CA223" s="168">
        <v>1</v>
      </c>
      <c r="CB223" s="168">
        <v>1</v>
      </c>
      <c r="CZ223" s="146">
        <v>0</v>
      </c>
    </row>
    <row r="224" spans="1:104">
      <c r="A224" s="169">
        <v>88</v>
      </c>
      <c r="B224" s="170" t="s">
        <v>389</v>
      </c>
      <c r="C224" s="171" t="s">
        <v>390</v>
      </c>
      <c r="D224" s="172" t="s">
        <v>327</v>
      </c>
      <c r="E224" s="173">
        <v>10</v>
      </c>
      <c r="F224" s="173"/>
      <c r="G224" s="174">
        <f t="shared" si="0"/>
        <v>0</v>
      </c>
      <c r="O224" s="168">
        <v>2</v>
      </c>
      <c r="AA224" s="146">
        <v>1</v>
      </c>
      <c r="AB224" s="146">
        <v>1</v>
      </c>
      <c r="AC224" s="146">
        <v>1</v>
      </c>
      <c r="AZ224" s="146">
        <v>1</v>
      </c>
      <c r="BA224" s="146">
        <f t="shared" si="1"/>
        <v>0</v>
      </c>
      <c r="BB224" s="146">
        <f t="shared" si="2"/>
        <v>0</v>
      </c>
      <c r="BC224" s="146">
        <f t="shared" si="3"/>
        <v>0</v>
      </c>
      <c r="BD224" s="146">
        <f t="shared" si="4"/>
        <v>0</v>
      </c>
      <c r="BE224" s="146">
        <f t="shared" si="5"/>
        <v>0</v>
      </c>
      <c r="CA224" s="168">
        <v>1</v>
      </c>
      <c r="CB224" s="168">
        <v>1</v>
      </c>
      <c r="CZ224" s="146">
        <v>0</v>
      </c>
    </row>
    <row r="225" spans="1:104">
      <c r="A225" s="169">
        <v>89</v>
      </c>
      <c r="B225" s="170" t="s">
        <v>391</v>
      </c>
      <c r="C225" s="171" t="s">
        <v>392</v>
      </c>
      <c r="D225" s="172" t="s">
        <v>123</v>
      </c>
      <c r="E225" s="173">
        <v>7.2</v>
      </c>
      <c r="F225" s="173"/>
      <c r="G225" s="174">
        <f t="shared" si="0"/>
        <v>0</v>
      </c>
      <c r="O225" s="168">
        <v>2</v>
      </c>
      <c r="AA225" s="146">
        <v>1</v>
      </c>
      <c r="AB225" s="146">
        <v>1</v>
      </c>
      <c r="AC225" s="146">
        <v>1</v>
      </c>
      <c r="AZ225" s="146">
        <v>1</v>
      </c>
      <c r="BA225" s="146">
        <f t="shared" si="1"/>
        <v>0</v>
      </c>
      <c r="BB225" s="146">
        <f t="shared" si="2"/>
        <v>0</v>
      </c>
      <c r="BC225" s="146">
        <f t="shared" si="3"/>
        <v>0</v>
      </c>
      <c r="BD225" s="146">
        <f t="shared" si="4"/>
        <v>0</v>
      </c>
      <c r="BE225" s="146">
        <f t="shared" si="5"/>
        <v>0</v>
      </c>
      <c r="CA225" s="168">
        <v>1</v>
      </c>
      <c r="CB225" s="168">
        <v>1</v>
      </c>
      <c r="CZ225" s="146">
        <v>9.9999999999944599E-4</v>
      </c>
    </row>
    <row r="226" spans="1:104">
      <c r="A226" s="175"/>
      <c r="B226" s="177"/>
      <c r="C226" s="221" t="s">
        <v>393</v>
      </c>
      <c r="D226" s="222"/>
      <c r="E226" s="178">
        <v>2.2000000000000002</v>
      </c>
      <c r="F226" s="179"/>
      <c r="G226" s="180"/>
      <c r="M226" s="176" t="s">
        <v>393</v>
      </c>
      <c r="O226" s="168"/>
    </row>
    <row r="227" spans="1:104">
      <c r="A227" s="175"/>
      <c r="B227" s="177"/>
      <c r="C227" s="221" t="s">
        <v>394</v>
      </c>
      <c r="D227" s="222"/>
      <c r="E227" s="178">
        <v>2.4</v>
      </c>
      <c r="F227" s="179"/>
      <c r="G227" s="180"/>
      <c r="M227" s="176" t="s">
        <v>394</v>
      </c>
      <c r="O227" s="168"/>
    </row>
    <row r="228" spans="1:104">
      <c r="A228" s="175"/>
      <c r="B228" s="177"/>
      <c r="C228" s="221" t="s">
        <v>395</v>
      </c>
      <c r="D228" s="222"/>
      <c r="E228" s="178">
        <v>0.6</v>
      </c>
      <c r="F228" s="179"/>
      <c r="G228" s="180"/>
      <c r="M228" s="176" t="s">
        <v>395</v>
      </c>
      <c r="O228" s="168"/>
    </row>
    <row r="229" spans="1:104">
      <c r="A229" s="175"/>
      <c r="B229" s="177"/>
      <c r="C229" s="221" t="s">
        <v>396</v>
      </c>
      <c r="D229" s="222"/>
      <c r="E229" s="178">
        <v>2</v>
      </c>
      <c r="F229" s="179"/>
      <c r="G229" s="180"/>
      <c r="M229" s="176" t="s">
        <v>396</v>
      </c>
      <c r="O229" s="168"/>
    </row>
    <row r="230" spans="1:104">
      <c r="A230" s="169">
        <v>90</v>
      </c>
      <c r="B230" s="170" t="s">
        <v>397</v>
      </c>
      <c r="C230" s="171" t="s">
        <v>398</v>
      </c>
      <c r="D230" s="172" t="s">
        <v>123</v>
      </c>
      <c r="E230" s="173">
        <v>34.020000000000003</v>
      </c>
      <c r="F230" s="173"/>
      <c r="G230" s="174">
        <f>E230*F230</f>
        <v>0</v>
      </c>
      <c r="O230" s="168">
        <v>2</v>
      </c>
      <c r="AA230" s="146">
        <v>1</v>
      </c>
      <c r="AB230" s="146">
        <v>1</v>
      </c>
      <c r="AC230" s="146">
        <v>1</v>
      </c>
      <c r="AZ230" s="146">
        <v>1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68">
        <v>1</v>
      </c>
      <c r="CB230" s="168">
        <v>1</v>
      </c>
      <c r="CZ230" s="146">
        <v>9.1999999999980997E-4</v>
      </c>
    </row>
    <row r="231" spans="1:104">
      <c r="A231" s="175"/>
      <c r="B231" s="177"/>
      <c r="C231" s="221" t="s">
        <v>399</v>
      </c>
      <c r="D231" s="222"/>
      <c r="E231" s="178">
        <v>8.1</v>
      </c>
      <c r="F231" s="179"/>
      <c r="G231" s="180"/>
      <c r="M231" s="176" t="s">
        <v>399</v>
      </c>
      <c r="O231" s="168"/>
    </row>
    <row r="232" spans="1:104">
      <c r="A232" s="175"/>
      <c r="B232" s="177"/>
      <c r="C232" s="221" t="s">
        <v>400</v>
      </c>
      <c r="D232" s="222"/>
      <c r="E232" s="178">
        <v>25.92</v>
      </c>
      <c r="F232" s="179"/>
      <c r="G232" s="180"/>
      <c r="M232" s="176" t="s">
        <v>400</v>
      </c>
      <c r="O232" s="168"/>
    </row>
    <row r="233" spans="1:104">
      <c r="A233" s="169">
        <v>91</v>
      </c>
      <c r="B233" s="170" t="s">
        <v>401</v>
      </c>
      <c r="C233" s="171" t="s">
        <v>402</v>
      </c>
      <c r="D233" s="172" t="s">
        <v>123</v>
      </c>
      <c r="E233" s="173">
        <v>5.4</v>
      </c>
      <c r="F233" s="173"/>
      <c r="G233" s="174">
        <f>E233*F233</f>
        <v>0</v>
      </c>
      <c r="O233" s="168">
        <v>2</v>
      </c>
      <c r="AA233" s="146">
        <v>1</v>
      </c>
      <c r="AB233" s="146">
        <v>1</v>
      </c>
      <c r="AC233" s="146">
        <v>1</v>
      </c>
      <c r="AZ233" s="146">
        <v>1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68">
        <v>1</v>
      </c>
      <c r="CB233" s="168">
        <v>1</v>
      </c>
      <c r="CZ233" s="146">
        <v>1.1700000000001199E-3</v>
      </c>
    </row>
    <row r="234" spans="1:104">
      <c r="A234" s="175"/>
      <c r="B234" s="177"/>
      <c r="C234" s="221" t="s">
        <v>403</v>
      </c>
      <c r="D234" s="222"/>
      <c r="E234" s="178">
        <v>5.4</v>
      </c>
      <c r="F234" s="179"/>
      <c r="G234" s="180"/>
      <c r="M234" s="176" t="s">
        <v>403</v>
      </c>
      <c r="O234" s="168"/>
    </row>
    <row r="235" spans="1:104">
      <c r="A235" s="169">
        <v>92</v>
      </c>
      <c r="B235" s="170" t="s">
        <v>404</v>
      </c>
      <c r="C235" s="171" t="s">
        <v>405</v>
      </c>
      <c r="D235" s="172" t="s">
        <v>123</v>
      </c>
      <c r="E235" s="173">
        <v>16.5</v>
      </c>
      <c r="F235" s="173"/>
      <c r="G235" s="174">
        <f>E235*F235</f>
        <v>0</v>
      </c>
      <c r="O235" s="168">
        <v>2</v>
      </c>
      <c r="AA235" s="146">
        <v>1</v>
      </c>
      <c r="AB235" s="146">
        <v>1</v>
      </c>
      <c r="AC235" s="146">
        <v>1</v>
      </c>
      <c r="AZ235" s="146">
        <v>1</v>
      </c>
      <c r="BA235" s="146">
        <f>IF(AZ235=1,G235,0)</f>
        <v>0</v>
      </c>
      <c r="BB235" s="146">
        <f>IF(AZ235=2,G235,0)</f>
        <v>0</v>
      </c>
      <c r="BC235" s="146">
        <f>IF(AZ235=3,G235,0)</f>
        <v>0</v>
      </c>
      <c r="BD235" s="146">
        <f>IF(AZ235=4,G235,0)</f>
        <v>0</v>
      </c>
      <c r="BE235" s="146">
        <f>IF(AZ235=5,G235,0)</f>
        <v>0</v>
      </c>
      <c r="CA235" s="168">
        <v>1</v>
      </c>
      <c r="CB235" s="168">
        <v>1</v>
      </c>
      <c r="CZ235" s="146">
        <v>9.9999999999944599E-4</v>
      </c>
    </row>
    <row r="236" spans="1:104">
      <c r="A236" s="175"/>
      <c r="B236" s="177"/>
      <c r="C236" s="221" t="s">
        <v>406</v>
      </c>
      <c r="D236" s="222"/>
      <c r="E236" s="178">
        <v>8.91</v>
      </c>
      <c r="F236" s="179"/>
      <c r="G236" s="180"/>
      <c r="M236" s="176" t="s">
        <v>406</v>
      </c>
      <c r="O236" s="168"/>
    </row>
    <row r="237" spans="1:104">
      <c r="A237" s="175"/>
      <c r="B237" s="177"/>
      <c r="C237" s="221" t="s">
        <v>407</v>
      </c>
      <c r="D237" s="222"/>
      <c r="E237" s="178">
        <v>7.59</v>
      </c>
      <c r="F237" s="179"/>
      <c r="G237" s="180"/>
      <c r="M237" s="176" t="s">
        <v>407</v>
      </c>
      <c r="O237" s="168"/>
    </row>
    <row r="238" spans="1:104">
      <c r="A238" s="169">
        <v>93</v>
      </c>
      <c r="B238" s="170" t="s">
        <v>408</v>
      </c>
      <c r="C238" s="171" t="s">
        <v>409</v>
      </c>
      <c r="D238" s="172" t="s">
        <v>123</v>
      </c>
      <c r="E238" s="173">
        <v>38.700000000000003</v>
      </c>
      <c r="F238" s="173"/>
      <c r="G238" s="174">
        <f>E238*F238</f>
        <v>0</v>
      </c>
      <c r="O238" s="168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68">
        <v>1</v>
      </c>
      <c r="CB238" s="168">
        <v>1</v>
      </c>
      <c r="CZ238" s="146">
        <v>0</v>
      </c>
    </row>
    <row r="239" spans="1:104">
      <c r="A239" s="169">
        <v>94</v>
      </c>
      <c r="B239" s="170" t="s">
        <v>410</v>
      </c>
      <c r="C239" s="171" t="s">
        <v>411</v>
      </c>
      <c r="D239" s="172" t="s">
        <v>123</v>
      </c>
      <c r="E239" s="173">
        <v>16.456</v>
      </c>
      <c r="F239" s="173"/>
      <c r="G239" s="174">
        <f>E239*F239</f>
        <v>0</v>
      </c>
      <c r="O239" s="168">
        <v>2</v>
      </c>
      <c r="AA239" s="146">
        <v>12</v>
      </c>
      <c r="AB239" s="146">
        <v>0</v>
      </c>
      <c r="AC239" s="146">
        <v>117</v>
      </c>
      <c r="AZ239" s="146">
        <v>1</v>
      </c>
      <c r="BA239" s="146">
        <f>IF(AZ239=1,G239,0)</f>
        <v>0</v>
      </c>
      <c r="BB239" s="146">
        <f>IF(AZ239=2,G239,0)</f>
        <v>0</v>
      </c>
      <c r="BC239" s="146">
        <f>IF(AZ239=3,G239,0)</f>
        <v>0</v>
      </c>
      <c r="BD239" s="146">
        <f>IF(AZ239=4,G239,0)</f>
        <v>0</v>
      </c>
      <c r="BE239" s="146">
        <f>IF(AZ239=5,G239,0)</f>
        <v>0</v>
      </c>
      <c r="CA239" s="168">
        <v>12</v>
      </c>
      <c r="CB239" s="168">
        <v>0</v>
      </c>
      <c r="CZ239" s="146">
        <v>0</v>
      </c>
    </row>
    <row r="240" spans="1:104">
      <c r="A240" s="175"/>
      <c r="B240" s="177"/>
      <c r="C240" s="221" t="s">
        <v>412</v>
      </c>
      <c r="D240" s="222"/>
      <c r="E240" s="178">
        <v>16.456</v>
      </c>
      <c r="F240" s="179"/>
      <c r="G240" s="180"/>
      <c r="M240" s="176" t="s">
        <v>412</v>
      </c>
      <c r="O240" s="168"/>
    </row>
    <row r="241" spans="1:104">
      <c r="A241" s="181"/>
      <c r="B241" s="182" t="s">
        <v>77</v>
      </c>
      <c r="C241" s="183" t="str">
        <f>CONCATENATE(B211," ",C211)</f>
        <v>96 Bourání konstrukcí</v>
      </c>
      <c r="D241" s="184"/>
      <c r="E241" s="185"/>
      <c r="F241" s="186"/>
      <c r="G241" s="187">
        <f>SUM(G211:G240)</f>
        <v>0</v>
      </c>
      <c r="O241" s="168">
        <v>4</v>
      </c>
      <c r="BA241" s="188">
        <f>SUM(BA211:BA240)</f>
        <v>0</v>
      </c>
      <c r="BB241" s="188">
        <f>SUM(BB211:BB240)</f>
        <v>0</v>
      </c>
      <c r="BC241" s="188">
        <f>SUM(BC211:BC240)</f>
        <v>0</v>
      </c>
      <c r="BD241" s="188">
        <f>SUM(BD211:BD240)</f>
        <v>0</v>
      </c>
      <c r="BE241" s="188">
        <f>SUM(BE211:BE240)</f>
        <v>0</v>
      </c>
    </row>
    <row r="242" spans="1:104">
      <c r="A242" s="161" t="s">
        <v>74</v>
      </c>
      <c r="B242" s="162" t="s">
        <v>413</v>
      </c>
      <c r="C242" s="163" t="s">
        <v>414</v>
      </c>
      <c r="D242" s="164"/>
      <c r="E242" s="165"/>
      <c r="F242" s="165"/>
      <c r="G242" s="166"/>
      <c r="H242" s="167"/>
      <c r="I242" s="167"/>
      <c r="O242" s="168">
        <v>1</v>
      </c>
    </row>
    <row r="243" spans="1:104">
      <c r="A243" s="169">
        <v>95</v>
      </c>
      <c r="B243" s="170" t="s">
        <v>415</v>
      </c>
      <c r="C243" s="171" t="s">
        <v>416</v>
      </c>
      <c r="D243" s="172" t="s">
        <v>171</v>
      </c>
      <c r="E243" s="173">
        <v>117.8</v>
      </c>
      <c r="F243" s="173"/>
      <c r="G243" s="174">
        <f>E243*F243</f>
        <v>0</v>
      </c>
      <c r="O243" s="168">
        <v>2</v>
      </c>
      <c r="AA243" s="146">
        <v>1</v>
      </c>
      <c r="AB243" s="146">
        <v>1</v>
      </c>
      <c r="AC243" s="146">
        <v>1</v>
      </c>
      <c r="AZ243" s="146">
        <v>1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68">
        <v>1</v>
      </c>
      <c r="CB243" s="168">
        <v>1</v>
      </c>
      <c r="CZ243" s="146">
        <v>0</v>
      </c>
    </row>
    <row r="244" spans="1:104">
      <c r="A244" s="181"/>
      <c r="B244" s="182" t="s">
        <v>77</v>
      </c>
      <c r="C244" s="183" t="str">
        <f>CONCATENATE(B242," ",C242)</f>
        <v>99 Staveništní přesun hmot</v>
      </c>
      <c r="D244" s="184"/>
      <c r="E244" s="185"/>
      <c r="F244" s="186"/>
      <c r="G244" s="187">
        <f>SUM(G242:G243)</f>
        <v>0</v>
      </c>
      <c r="O244" s="168">
        <v>4</v>
      </c>
      <c r="BA244" s="188">
        <f>SUM(BA242:BA243)</f>
        <v>0</v>
      </c>
      <c r="BB244" s="188">
        <f>SUM(BB242:BB243)</f>
        <v>0</v>
      </c>
      <c r="BC244" s="188">
        <f>SUM(BC242:BC243)</f>
        <v>0</v>
      </c>
      <c r="BD244" s="188">
        <f>SUM(BD242:BD243)</f>
        <v>0</v>
      </c>
      <c r="BE244" s="188">
        <f>SUM(BE242:BE243)</f>
        <v>0</v>
      </c>
    </row>
    <row r="245" spans="1:104">
      <c r="A245" s="161" t="s">
        <v>74</v>
      </c>
      <c r="B245" s="162" t="s">
        <v>417</v>
      </c>
      <c r="C245" s="163" t="s">
        <v>418</v>
      </c>
      <c r="D245" s="164"/>
      <c r="E245" s="165"/>
      <c r="F245" s="165"/>
      <c r="G245" s="166"/>
      <c r="H245" s="167"/>
      <c r="I245" s="167"/>
      <c r="O245" s="168">
        <v>1</v>
      </c>
    </row>
    <row r="246" spans="1:104">
      <c r="A246" s="169">
        <v>96</v>
      </c>
      <c r="B246" s="170" t="s">
        <v>419</v>
      </c>
      <c r="C246" s="171" t="s">
        <v>420</v>
      </c>
      <c r="D246" s="172" t="s">
        <v>123</v>
      </c>
      <c r="E246" s="173">
        <v>49.3</v>
      </c>
      <c r="F246" s="173"/>
      <c r="G246" s="174">
        <f>E246*F246</f>
        <v>0</v>
      </c>
      <c r="O246" s="168">
        <v>2</v>
      </c>
      <c r="AA246" s="146">
        <v>1</v>
      </c>
      <c r="AB246" s="146">
        <v>7</v>
      </c>
      <c r="AC246" s="146">
        <v>7</v>
      </c>
      <c r="AZ246" s="146">
        <v>2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68">
        <v>1</v>
      </c>
      <c r="CB246" s="168">
        <v>7</v>
      </c>
      <c r="CZ246" s="146">
        <v>0</v>
      </c>
    </row>
    <row r="247" spans="1:104">
      <c r="A247" s="175"/>
      <c r="B247" s="177"/>
      <c r="C247" s="221" t="s">
        <v>421</v>
      </c>
      <c r="D247" s="222"/>
      <c r="E247" s="178">
        <v>40.9</v>
      </c>
      <c r="F247" s="179"/>
      <c r="G247" s="180"/>
      <c r="M247" s="176" t="s">
        <v>421</v>
      </c>
      <c r="O247" s="168"/>
    </row>
    <row r="248" spans="1:104">
      <c r="A248" s="175"/>
      <c r="B248" s="177"/>
      <c r="C248" s="221" t="s">
        <v>422</v>
      </c>
      <c r="D248" s="222"/>
      <c r="E248" s="178">
        <v>8.4</v>
      </c>
      <c r="F248" s="179"/>
      <c r="G248" s="180"/>
      <c r="M248" s="176" t="s">
        <v>422</v>
      </c>
      <c r="O248" s="168"/>
    </row>
    <row r="249" spans="1:104">
      <c r="A249" s="169">
        <v>97</v>
      </c>
      <c r="B249" s="170" t="s">
        <v>423</v>
      </c>
      <c r="C249" s="171" t="s">
        <v>424</v>
      </c>
      <c r="D249" s="172" t="s">
        <v>171</v>
      </c>
      <c r="E249" s="173">
        <v>2.5000000000000001E-2</v>
      </c>
      <c r="F249" s="173"/>
      <c r="G249" s="174">
        <f>E249*F249</f>
        <v>0</v>
      </c>
      <c r="O249" s="168">
        <v>2</v>
      </c>
      <c r="AA249" s="146">
        <v>1</v>
      </c>
      <c r="AB249" s="146">
        <v>7</v>
      </c>
      <c r="AC249" s="146">
        <v>7</v>
      </c>
      <c r="AZ249" s="146">
        <v>2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68">
        <v>1</v>
      </c>
      <c r="CB249" s="168">
        <v>7</v>
      </c>
      <c r="CZ249" s="146">
        <v>0</v>
      </c>
    </row>
    <row r="250" spans="1:104">
      <c r="A250" s="181"/>
      <c r="B250" s="182" t="s">
        <v>77</v>
      </c>
      <c r="C250" s="183" t="str">
        <f>CONCATENATE(B245," ",C245)</f>
        <v>711 Izolace proti vodě</v>
      </c>
      <c r="D250" s="184"/>
      <c r="E250" s="185"/>
      <c r="F250" s="186"/>
      <c r="G250" s="187">
        <f>SUM(G245:G249)</f>
        <v>0</v>
      </c>
      <c r="O250" s="168">
        <v>4</v>
      </c>
      <c r="BA250" s="188">
        <f>SUM(BA245:BA249)</f>
        <v>0</v>
      </c>
      <c r="BB250" s="188">
        <f>SUM(BB245:BB249)</f>
        <v>0</v>
      </c>
      <c r="BC250" s="188">
        <f>SUM(BC245:BC249)</f>
        <v>0</v>
      </c>
      <c r="BD250" s="188">
        <f>SUM(BD245:BD249)</f>
        <v>0</v>
      </c>
      <c r="BE250" s="188">
        <f>SUM(BE245:BE249)</f>
        <v>0</v>
      </c>
    </row>
    <row r="251" spans="1:104">
      <c r="A251" s="161" t="s">
        <v>74</v>
      </c>
      <c r="B251" s="162" t="s">
        <v>425</v>
      </c>
      <c r="C251" s="163" t="s">
        <v>426</v>
      </c>
      <c r="D251" s="164"/>
      <c r="E251" s="165"/>
      <c r="F251" s="165"/>
      <c r="G251" s="166"/>
      <c r="H251" s="167"/>
      <c r="I251" s="167"/>
      <c r="O251" s="168">
        <v>1</v>
      </c>
    </row>
    <row r="252" spans="1:104">
      <c r="A252" s="169">
        <v>98</v>
      </c>
      <c r="B252" s="170" t="s">
        <v>427</v>
      </c>
      <c r="C252" s="171" t="s">
        <v>428</v>
      </c>
      <c r="D252" s="172" t="s">
        <v>123</v>
      </c>
      <c r="E252" s="173">
        <v>87.63</v>
      </c>
      <c r="F252" s="173"/>
      <c r="G252" s="174">
        <f>E252*F252</f>
        <v>0</v>
      </c>
      <c r="O252" s="168">
        <v>2</v>
      </c>
      <c r="AA252" s="146">
        <v>1</v>
      </c>
      <c r="AB252" s="146">
        <v>7</v>
      </c>
      <c r="AC252" s="146">
        <v>7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68">
        <v>1</v>
      </c>
      <c r="CB252" s="168">
        <v>7</v>
      </c>
      <c r="CZ252" s="146">
        <v>0</v>
      </c>
    </row>
    <row r="253" spans="1:104">
      <c r="A253" s="175"/>
      <c r="B253" s="177"/>
      <c r="C253" s="221" t="s">
        <v>429</v>
      </c>
      <c r="D253" s="222"/>
      <c r="E253" s="178">
        <v>42.63</v>
      </c>
      <c r="F253" s="179"/>
      <c r="G253" s="180"/>
      <c r="M253" s="176" t="s">
        <v>429</v>
      </c>
      <c r="O253" s="168"/>
    </row>
    <row r="254" spans="1:104">
      <c r="A254" s="175"/>
      <c r="B254" s="177"/>
      <c r="C254" s="221" t="s">
        <v>430</v>
      </c>
      <c r="D254" s="222"/>
      <c r="E254" s="178">
        <v>45</v>
      </c>
      <c r="F254" s="179"/>
      <c r="G254" s="180"/>
      <c r="M254" s="176" t="s">
        <v>430</v>
      </c>
      <c r="O254" s="168"/>
    </row>
    <row r="255" spans="1:104">
      <c r="A255" s="169">
        <v>99</v>
      </c>
      <c r="B255" s="170" t="s">
        <v>431</v>
      </c>
      <c r="C255" s="171" t="s">
        <v>432</v>
      </c>
      <c r="D255" s="172" t="s">
        <v>123</v>
      </c>
      <c r="E255" s="173">
        <v>79</v>
      </c>
      <c r="F255" s="173"/>
      <c r="G255" s="174">
        <f>E255*F255</f>
        <v>0</v>
      </c>
      <c r="O255" s="168">
        <v>2</v>
      </c>
      <c r="AA255" s="146">
        <v>12</v>
      </c>
      <c r="AB255" s="146">
        <v>0</v>
      </c>
      <c r="AC255" s="146">
        <v>134</v>
      </c>
      <c r="AZ255" s="146">
        <v>2</v>
      </c>
      <c r="BA255" s="146">
        <f>IF(AZ255=1,G255,0)</f>
        <v>0</v>
      </c>
      <c r="BB255" s="146">
        <f>IF(AZ255=2,G255,0)</f>
        <v>0</v>
      </c>
      <c r="BC255" s="146">
        <f>IF(AZ255=3,G255,0)</f>
        <v>0</v>
      </c>
      <c r="BD255" s="146">
        <f>IF(AZ255=4,G255,0)</f>
        <v>0</v>
      </c>
      <c r="BE255" s="146">
        <f>IF(AZ255=5,G255,0)</f>
        <v>0</v>
      </c>
      <c r="CA255" s="168">
        <v>12</v>
      </c>
      <c r="CB255" s="168">
        <v>0</v>
      </c>
      <c r="CZ255" s="146">
        <v>0</v>
      </c>
    </row>
    <row r="256" spans="1:104">
      <c r="A256" s="175"/>
      <c r="B256" s="177"/>
      <c r="C256" s="221" t="s">
        <v>433</v>
      </c>
      <c r="D256" s="222"/>
      <c r="E256" s="178">
        <v>79</v>
      </c>
      <c r="F256" s="179"/>
      <c r="G256" s="180"/>
      <c r="M256" s="176" t="s">
        <v>433</v>
      </c>
      <c r="O256" s="168"/>
    </row>
    <row r="257" spans="1:104">
      <c r="A257" s="169">
        <v>100</v>
      </c>
      <c r="B257" s="170" t="s">
        <v>434</v>
      </c>
      <c r="C257" s="171" t="s">
        <v>435</v>
      </c>
      <c r="D257" s="172" t="s">
        <v>171</v>
      </c>
      <c r="E257" s="173">
        <v>8.0000000000000002E-3</v>
      </c>
      <c r="F257" s="173"/>
      <c r="G257" s="174">
        <f>E257*F257</f>
        <v>0</v>
      </c>
      <c r="O257" s="168">
        <v>2</v>
      </c>
      <c r="AA257" s="146">
        <v>1</v>
      </c>
      <c r="AB257" s="146">
        <v>7</v>
      </c>
      <c r="AC257" s="146">
        <v>7</v>
      </c>
      <c r="AZ257" s="146">
        <v>2</v>
      </c>
      <c r="BA257" s="146">
        <f>IF(AZ257=1,G257,0)</f>
        <v>0</v>
      </c>
      <c r="BB257" s="146">
        <f>IF(AZ257=2,G257,0)</f>
        <v>0</v>
      </c>
      <c r="BC257" s="146">
        <f>IF(AZ257=3,G257,0)</f>
        <v>0</v>
      </c>
      <c r="BD257" s="146">
        <f>IF(AZ257=4,G257,0)</f>
        <v>0</v>
      </c>
      <c r="BE257" s="146">
        <f>IF(AZ257=5,G257,0)</f>
        <v>0</v>
      </c>
      <c r="CA257" s="168">
        <v>1</v>
      </c>
      <c r="CB257" s="168">
        <v>7</v>
      </c>
      <c r="CZ257" s="146">
        <v>0</v>
      </c>
    </row>
    <row r="258" spans="1:104">
      <c r="A258" s="181"/>
      <c r="B258" s="182" t="s">
        <v>77</v>
      </c>
      <c r="C258" s="183" t="str">
        <f>CONCATENATE(B251," ",C251)</f>
        <v>713 Izolace tepelné</v>
      </c>
      <c r="D258" s="184"/>
      <c r="E258" s="185"/>
      <c r="F258" s="186"/>
      <c r="G258" s="187">
        <f>SUM(G251:G257)</f>
        <v>0</v>
      </c>
      <c r="O258" s="168">
        <v>4</v>
      </c>
      <c r="BA258" s="188">
        <f>SUM(BA251:BA257)</f>
        <v>0</v>
      </c>
      <c r="BB258" s="188">
        <f>SUM(BB251:BB257)</f>
        <v>0</v>
      </c>
      <c r="BC258" s="188">
        <f>SUM(BC251:BC257)</f>
        <v>0</v>
      </c>
      <c r="BD258" s="188">
        <f>SUM(BD251:BD257)</f>
        <v>0</v>
      </c>
      <c r="BE258" s="188">
        <f>SUM(BE251:BE257)</f>
        <v>0</v>
      </c>
    </row>
    <row r="259" spans="1:104">
      <c r="A259" s="161" t="s">
        <v>74</v>
      </c>
      <c r="B259" s="162" t="s">
        <v>436</v>
      </c>
      <c r="C259" s="163" t="s">
        <v>437</v>
      </c>
      <c r="D259" s="164"/>
      <c r="E259" s="165"/>
      <c r="F259" s="165"/>
      <c r="G259" s="166"/>
      <c r="H259" s="167"/>
      <c r="I259" s="167"/>
      <c r="O259" s="168">
        <v>1</v>
      </c>
    </row>
    <row r="260" spans="1:104">
      <c r="A260" s="169">
        <v>101</v>
      </c>
      <c r="B260" s="170" t="s">
        <v>438</v>
      </c>
      <c r="C260" s="171" t="s">
        <v>439</v>
      </c>
      <c r="D260" s="172" t="s">
        <v>224</v>
      </c>
      <c r="E260" s="173">
        <v>1</v>
      </c>
      <c r="F260" s="173"/>
      <c r="G260" s="174">
        <f>E260*F260</f>
        <v>0</v>
      </c>
      <c r="O260" s="168">
        <v>2</v>
      </c>
      <c r="AA260" s="146">
        <v>12</v>
      </c>
      <c r="AB260" s="146">
        <v>0</v>
      </c>
      <c r="AC260" s="146">
        <v>189</v>
      </c>
      <c r="AZ260" s="146">
        <v>2</v>
      </c>
      <c r="BA260" s="146">
        <f>IF(AZ260=1,G260,0)</f>
        <v>0</v>
      </c>
      <c r="BB260" s="146">
        <f>IF(AZ260=2,G260,0)</f>
        <v>0</v>
      </c>
      <c r="BC260" s="146">
        <f>IF(AZ260=3,G260,0)</f>
        <v>0</v>
      </c>
      <c r="BD260" s="146">
        <f>IF(AZ260=4,G260,0)</f>
        <v>0</v>
      </c>
      <c r="BE260" s="146">
        <f>IF(AZ260=5,G260,0)</f>
        <v>0</v>
      </c>
      <c r="CA260" s="168">
        <v>12</v>
      </c>
      <c r="CB260" s="168">
        <v>0</v>
      </c>
      <c r="CZ260" s="146">
        <v>0</v>
      </c>
    </row>
    <row r="261" spans="1:104">
      <c r="A261" s="181"/>
      <c r="B261" s="182" t="s">
        <v>77</v>
      </c>
      <c r="C261" s="183" t="str">
        <f>CONCATENATE(B259," ",C259)</f>
        <v>720 Zdravotechnická instalace</v>
      </c>
      <c r="D261" s="184"/>
      <c r="E261" s="185"/>
      <c r="F261" s="186"/>
      <c r="G261" s="187">
        <f>SUM(G259:G260)</f>
        <v>0</v>
      </c>
      <c r="O261" s="168">
        <v>4</v>
      </c>
      <c r="BA261" s="188">
        <f>SUM(BA259:BA260)</f>
        <v>0</v>
      </c>
      <c r="BB261" s="188">
        <f>SUM(BB259:BB260)</f>
        <v>0</v>
      </c>
      <c r="BC261" s="188">
        <f>SUM(BC259:BC260)</f>
        <v>0</v>
      </c>
      <c r="BD261" s="188">
        <f>SUM(BD259:BD260)</f>
        <v>0</v>
      </c>
      <c r="BE261" s="188">
        <f>SUM(BE259:BE260)</f>
        <v>0</v>
      </c>
    </row>
    <row r="262" spans="1:104">
      <c r="A262" s="161" t="s">
        <v>74</v>
      </c>
      <c r="B262" s="162" t="s">
        <v>440</v>
      </c>
      <c r="C262" s="163" t="s">
        <v>441</v>
      </c>
      <c r="D262" s="164"/>
      <c r="E262" s="165"/>
      <c r="F262" s="165"/>
      <c r="G262" s="166"/>
      <c r="H262" s="167"/>
      <c r="I262" s="167"/>
      <c r="O262" s="168">
        <v>1</v>
      </c>
    </row>
    <row r="263" spans="1:104">
      <c r="A263" s="169">
        <v>102</v>
      </c>
      <c r="B263" s="170" t="s">
        <v>442</v>
      </c>
      <c r="C263" s="171" t="s">
        <v>443</v>
      </c>
      <c r="D263" s="172" t="s">
        <v>224</v>
      </c>
      <c r="E263" s="173">
        <v>1</v>
      </c>
      <c r="F263" s="173"/>
      <c r="G263" s="174">
        <f>E263*F263</f>
        <v>0</v>
      </c>
      <c r="O263" s="168">
        <v>2</v>
      </c>
      <c r="AA263" s="146">
        <v>12</v>
      </c>
      <c r="AB263" s="146">
        <v>0</v>
      </c>
      <c r="AC263" s="146">
        <v>190</v>
      </c>
      <c r="AZ263" s="146">
        <v>2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68">
        <v>12</v>
      </c>
      <c r="CB263" s="168">
        <v>0</v>
      </c>
      <c r="CZ263" s="146">
        <v>0</v>
      </c>
    </row>
    <row r="264" spans="1:104">
      <c r="A264" s="181"/>
      <c r="B264" s="182" t="s">
        <v>77</v>
      </c>
      <c r="C264" s="183" t="str">
        <f>CONCATENATE(B262," ",C262)</f>
        <v>730 Ústřední vytápění</v>
      </c>
      <c r="D264" s="184"/>
      <c r="E264" s="185"/>
      <c r="F264" s="186"/>
      <c r="G264" s="187">
        <f>SUM(G262:G263)</f>
        <v>0</v>
      </c>
      <c r="O264" s="168">
        <v>4</v>
      </c>
      <c r="BA264" s="188">
        <f>SUM(BA262:BA263)</f>
        <v>0</v>
      </c>
      <c r="BB264" s="188">
        <f>SUM(BB262:BB263)</f>
        <v>0</v>
      </c>
      <c r="BC264" s="188">
        <f>SUM(BC262:BC263)</f>
        <v>0</v>
      </c>
      <c r="BD264" s="188">
        <f>SUM(BD262:BD263)</f>
        <v>0</v>
      </c>
      <c r="BE264" s="188">
        <f>SUM(BE262:BE263)</f>
        <v>0</v>
      </c>
    </row>
    <row r="265" spans="1:104">
      <c r="A265" s="161" t="s">
        <v>74</v>
      </c>
      <c r="B265" s="162" t="s">
        <v>444</v>
      </c>
      <c r="C265" s="163" t="s">
        <v>445</v>
      </c>
      <c r="D265" s="164"/>
      <c r="E265" s="165"/>
      <c r="F265" s="165"/>
      <c r="G265" s="166"/>
      <c r="H265" s="167"/>
      <c r="I265" s="167"/>
      <c r="O265" s="168">
        <v>1</v>
      </c>
    </row>
    <row r="266" spans="1:104" ht="22.5">
      <c r="A266" s="169">
        <v>103</v>
      </c>
      <c r="B266" s="170" t="s">
        <v>446</v>
      </c>
      <c r="C266" s="171" t="s">
        <v>447</v>
      </c>
      <c r="D266" s="172" t="s">
        <v>123</v>
      </c>
      <c r="E266" s="173">
        <v>141.30000000000001</v>
      </c>
      <c r="F266" s="173"/>
      <c r="G266" s="174">
        <f>E266*F266</f>
        <v>0</v>
      </c>
      <c r="O266" s="168">
        <v>2</v>
      </c>
      <c r="AA266" s="146">
        <v>1</v>
      </c>
      <c r="AB266" s="146">
        <v>0</v>
      </c>
      <c r="AC266" s="146">
        <v>0</v>
      </c>
      <c r="AZ266" s="146">
        <v>2</v>
      </c>
      <c r="BA266" s="146">
        <f>IF(AZ266=1,G266,0)</f>
        <v>0</v>
      </c>
      <c r="BB266" s="146">
        <f>IF(AZ266=2,G266,0)</f>
        <v>0</v>
      </c>
      <c r="BC266" s="146">
        <f>IF(AZ266=3,G266,0)</f>
        <v>0</v>
      </c>
      <c r="BD266" s="146">
        <f>IF(AZ266=4,G266,0)</f>
        <v>0</v>
      </c>
      <c r="BE266" s="146">
        <f>IF(AZ266=5,G266,0)</f>
        <v>0</v>
      </c>
      <c r="CA266" s="168">
        <v>1</v>
      </c>
      <c r="CB266" s="168">
        <v>0</v>
      </c>
      <c r="CZ266" s="146">
        <v>0</v>
      </c>
    </row>
    <row r="267" spans="1:104">
      <c r="A267" s="175"/>
      <c r="B267" s="177"/>
      <c r="C267" s="221" t="s">
        <v>448</v>
      </c>
      <c r="D267" s="222"/>
      <c r="E267" s="178">
        <v>141.30000000000001</v>
      </c>
      <c r="F267" s="179"/>
      <c r="G267" s="180"/>
      <c r="M267" s="176" t="s">
        <v>448</v>
      </c>
      <c r="O267" s="168"/>
    </row>
    <row r="268" spans="1:104">
      <c r="A268" s="169">
        <v>104</v>
      </c>
      <c r="B268" s="170" t="s">
        <v>449</v>
      </c>
      <c r="C268" s="171" t="s">
        <v>450</v>
      </c>
      <c r="D268" s="172" t="s">
        <v>123</v>
      </c>
      <c r="E268" s="173">
        <v>5.4</v>
      </c>
      <c r="F268" s="173"/>
      <c r="G268" s="174">
        <f>E268*F268</f>
        <v>0</v>
      </c>
      <c r="O268" s="168">
        <v>2</v>
      </c>
      <c r="AA268" s="146">
        <v>1</v>
      </c>
      <c r="AB268" s="146">
        <v>0</v>
      </c>
      <c r="AC268" s="146">
        <v>0</v>
      </c>
      <c r="AZ268" s="146">
        <v>2</v>
      </c>
      <c r="BA268" s="146">
        <f>IF(AZ268=1,G268,0)</f>
        <v>0</v>
      </c>
      <c r="BB268" s="146">
        <f>IF(AZ268=2,G268,0)</f>
        <v>0</v>
      </c>
      <c r="BC268" s="146">
        <f>IF(AZ268=3,G268,0)</f>
        <v>0</v>
      </c>
      <c r="BD268" s="146">
        <f>IF(AZ268=4,G268,0)</f>
        <v>0</v>
      </c>
      <c r="BE268" s="146">
        <f>IF(AZ268=5,G268,0)</f>
        <v>0</v>
      </c>
      <c r="CA268" s="168">
        <v>1</v>
      </c>
      <c r="CB268" s="168">
        <v>0</v>
      </c>
      <c r="CZ268" s="146">
        <v>0</v>
      </c>
    </row>
    <row r="269" spans="1:104">
      <c r="A269" s="169">
        <v>105</v>
      </c>
      <c r="B269" s="170" t="s">
        <v>451</v>
      </c>
      <c r="C269" s="171" t="s">
        <v>452</v>
      </c>
      <c r="D269" s="172" t="s">
        <v>327</v>
      </c>
      <c r="E269" s="173">
        <v>4</v>
      </c>
      <c r="F269" s="173"/>
      <c r="G269" s="174">
        <f>E269*F269</f>
        <v>0</v>
      </c>
      <c r="O269" s="168">
        <v>2</v>
      </c>
      <c r="AA269" s="146">
        <v>1</v>
      </c>
      <c r="AB269" s="146">
        <v>0</v>
      </c>
      <c r="AC269" s="146">
        <v>0</v>
      </c>
      <c r="AZ269" s="146">
        <v>2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68">
        <v>1</v>
      </c>
      <c r="CB269" s="168">
        <v>0</v>
      </c>
      <c r="CZ269" s="146">
        <v>0</v>
      </c>
    </row>
    <row r="270" spans="1:104">
      <c r="A270" s="169">
        <v>106</v>
      </c>
      <c r="B270" s="170" t="s">
        <v>453</v>
      </c>
      <c r="C270" s="171" t="s">
        <v>454</v>
      </c>
      <c r="D270" s="172" t="s">
        <v>327</v>
      </c>
      <c r="E270" s="173">
        <v>2</v>
      </c>
      <c r="F270" s="173"/>
      <c r="G270" s="174">
        <f>E270*F270</f>
        <v>0</v>
      </c>
      <c r="O270" s="168">
        <v>2</v>
      </c>
      <c r="AA270" s="146">
        <v>1</v>
      </c>
      <c r="AB270" s="146">
        <v>7</v>
      </c>
      <c r="AC270" s="146">
        <v>7</v>
      </c>
      <c r="AZ270" s="146">
        <v>2</v>
      </c>
      <c r="BA270" s="146">
        <f>IF(AZ270=1,G270,0)</f>
        <v>0</v>
      </c>
      <c r="BB270" s="146">
        <f>IF(AZ270=2,G270,0)</f>
        <v>0</v>
      </c>
      <c r="BC270" s="146">
        <f>IF(AZ270=3,G270,0)</f>
        <v>0</v>
      </c>
      <c r="BD270" s="146">
        <f>IF(AZ270=4,G270,0)</f>
        <v>0</v>
      </c>
      <c r="BE270" s="146">
        <f>IF(AZ270=5,G270,0)</f>
        <v>0</v>
      </c>
      <c r="CA270" s="168">
        <v>1</v>
      </c>
      <c r="CB270" s="168">
        <v>7</v>
      </c>
      <c r="CZ270" s="146">
        <v>2.27999999999895E-3</v>
      </c>
    </row>
    <row r="271" spans="1:104">
      <c r="A271" s="169">
        <v>107</v>
      </c>
      <c r="B271" s="170" t="s">
        <v>455</v>
      </c>
      <c r="C271" s="171" t="s">
        <v>456</v>
      </c>
      <c r="D271" s="172" t="s">
        <v>171</v>
      </c>
      <c r="E271" s="173">
        <v>2.84</v>
      </c>
      <c r="F271" s="173"/>
      <c r="G271" s="174">
        <f>E271*F271</f>
        <v>0</v>
      </c>
      <c r="O271" s="168">
        <v>2</v>
      </c>
      <c r="AA271" s="146">
        <v>1</v>
      </c>
      <c r="AB271" s="146">
        <v>7</v>
      </c>
      <c r="AC271" s="146">
        <v>7</v>
      </c>
      <c r="AZ271" s="146">
        <v>2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68">
        <v>1</v>
      </c>
      <c r="CB271" s="168">
        <v>7</v>
      </c>
      <c r="CZ271" s="146">
        <v>0</v>
      </c>
    </row>
    <row r="272" spans="1:104">
      <c r="A272" s="181"/>
      <c r="B272" s="182" t="s">
        <v>77</v>
      </c>
      <c r="C272" s="183" t="str">
        <f>CONCATENATE(B265," ",C265)</f>
        <v>763 Dřevostavby</v>
      </c>
      <c r="D272" s="184"/>
      <c r="E272" s="185"/>
      <c r="F272" s="186"/>
      <c r="G272" s="187">
        <f>SUM(G265:G271)</f>
        <v>0</v>
      </c>
      <c r="O272" s="168">
        <v>4</v>
      </c>
      <c r="BA272" s="188">
        <f>SUM(BA265:BA271)</f>
        <v>0</v>
      </c>
      <c r="BB272" s="188">
        <f>SUM(BB265:BB271)</f>
        <v>0</v>
      </c>
      <c r="BC272" s="188">
        <f>SUM(BC265:BC271)</f>
        <v>0</v>
      </c>
      <c r="BD272" s="188">
        <f>SUM(BD265:BD271)</f>
        <v>0</v>
      </c>
      <c r="BE272" s="188">
        <f>SUM(BE265:BE271)</f>
        <v>0</v>
      </c>
    </row>
    <row r="273" spans="1:104">
      <c r="A273" s="161" t="s">
        <v>74</v>
      </c>
      <c r="B273" s="162" t="s">
        <v>457</v>
      </c>
      <c r="C273" s="163" t="s">
        <v>458</v>
      </c>
      <c r="D273" s="164"/>
      <c r="E273" s="165"/>
      <c r="F273" s="165"/>
      <c r="G273" s="166"/>
      <c r="H273" s="167"/>
      <c r="I273" s="167"/>
      <c r="O273" s="168">
        <v>1</v>
      </c>
    </row>
    <row r="274" spans="1:104">
      <c r="A274" s="169">
        <v>108</v>
      </c>
      <c r="B274" s="170" t="s">
        <v>459</v>
      </c>
      <c r="C274" s="171" t="s">
        <v>460</v>
      </c>
      <c r="D274" s="172" t="s">
        <v>140</v>
      </c>
      <c r="E274" s="173">
        <v>17.600000000000001</v>
      </c>
      <c r="F274" s="173"/>
      <c r="G274" s="174">
        <f>E274*F274</f>
        <v>0</v>
      </c>
      <c r="O274" s="168">
        <v>2</v>
      </c>
      <c r="AA274" s="146">
        <v>1</v>
      </c>
      <c r="AB274" s="146">
        <v>7</v>
      </c>
      <c r="AC274" s="146">
        <v>7</v>
      </c>
      <c r="AZ274" s="146">
        <v>2</v>
      </c>
      <c r="BA274" s="146">
        <f>IF(AZ274=1,G274,0)</f>
        <v>0</v>
      </c>
      <c r="BB274" s="146">
        <f>IF(AZ274=2,G274,0)</f>
        <v>0</v>
      </c>
      <c r="BC274" s="146">
        <f>IF(AZ274=3,G274,0)</f>
        <v>0</v>
      </c>
      <c r="BD274" s="146">
        <f>IF(AZ274=4,G274,0)</f>
        <v>0</v>
      </c>
      <c r="BE274" s="146">
        <f>IF(AZ274=5,G274,0)</f>
        <v>0</v>
      </c>
      <c r="CA274" s="168">
        <v>1</v>
      </c>
      <c r="CB274" s="168">
        <v>7</v>
      </c>
      <c r="CZ274" s="146">
        <v>0</v>
      </c>
    </row>
    <row r="275" spans="1:104">
      <c r="A275" s="175"/>
      <c r="B275" s="177"/>
      <c r="C275" s="221" t="s">
        <v>461</v>
      </c>
      <c r="D275" s="222"/>
      <c r="E275" s="178">
        <v>17.600000000000001</v>
      </c>
      <c r="F275" s="179"/>
      <c r="G275" s="180"/>
      <c r="M275" s="176" t="s">
        <v>461</v>
      </c>
      <c r="O275" s="168"/>
    </row>
    <row r="276" spans="1:104" ht="22.5">
      <c r="A276" s="169">
        <v>109</v>
      </c>
      <c r="B276" s="170" t="s">
        <v>462</v>
      </c>
      <c r="C276" s="171" t="s">
        <v>463</v>
      </c>
      <c r="D276" s="172" t="s">
        <v>140</v>
      </c>
      <c r="E276" s="173">
        <v>21.5</v>
      </c>
      <c r="F276" s="173"/>
      <c r="G276" s="174">
        <f>E276*F276</f>
        <v>0</v>
      </c>
      <c r="O276" s="168">
        <v>2</v>
      </c>
      <c r="AA276" s="146">
        <v>1</v>
      </c>
      <c r="AB276" s="146">
        <v>7</v>
      </c>
      <c r="AC276" s="146">
        <v>7</v>
      </c>
      <c r="AZ276" s="146">
        <v>2</v>
      </c>
      <c r="BA276" s="146">
        <f>IF(AZ276=1,G276,0)</f>
        <v>0</v>
      </c>
      <c r="BB276" s="146">
        <f>IF(AZ276=2,G276,0)</f>
        <v>0</v>
      </c>
      <c r="BC276" s="146">
        <f>IF(AZ276=3,G276,0)</f>
        <v>0</v>
      </c>
      <c r="BD276" s="146">
        <f>IF(AZ276=4,G276,0)</f>
        <v>0</v>
      </c>
      <c r="BE276" s="146">
        <f>IF(AZ276=5,G276,0)</f>
        <v>0</v>
      </c>
      <c r="CA276" s="168">
        <v>1</v>
      </c>
      <c r="CB276" s="168">
        <v>7</v>
      </c>
      <c r="CZ276" s="146">
        <v>2.1099999999982799E-3</v>
      </c>
    </row>
    <row r="277" spans="1:104">
      <c r="A277" s="175"/>
      <c r="B277" s="177"/>
      <c r="C277" s="221" t="s">
        <v>331</v>
      </c>
      <c r="D277" s="222"/>
      <c r="E277" s="178">
        <v>12.4</v>
      </c>
      <c r="F277" s="179"/>
      <c r="G277" s="180"/>
      <c r="M277" s="176" t="s">
        <v>331</v>
      </c>
      <c r="O277" s="168"/>
    </row>
    <row r="278" spans="1:104">
      <c r="A278" s="175"/>
      <c r="B278" s="177"/>
      <c r="C278" s="221" t="s">
        <v>332</v>
      </c>
      <c r="D278" s="222"/>
      <c r="E278" s="178">
        <v>9.1</v>
      </c>
      <c r="F278" s="179"/>
      <c r="G278" s="180"/>
      <c r="M278" s="176" t="s">
        <v>332</v>
      </c>
      <c r="O278" s="168"/>
    </row>
    <row r="279" spans="1:104">
      <c r="A279" s="169">
        <v>110</v>
      </c>
      <c r="B279" s="170" t="s">
        <v>464</v>
      </c>
      <c r="C279" s="171" t="s">
        <v>465</v>
      </c>
      <c r="D279" s="172" t="s">
        <v>140</v>
      </c>
      <c r="E279" s="173">
        <v>28.8</v>
      </c>
      <c r="F279" s="173"/>
      <c r="G279" s="174">
        <f>E279*F279</f>
        <v>0</v>
      </c>
      <c r="O279" s="168">
        <v>2</v>
      </c>
      <c r="AA279" s="146">
        <v>1</v>
      </c>
      <c r="AB279" s="146">
        <v>7</v>
      </c>
      <c r="AC279" s="146">
        <v>7</v>
      </c>
      <c r="AZ279" s="146">
        <v>2</v>
      </c>
      <c r="BA279" s="146">
        <f>IF(AZ279=1,G279,0)</f>
        <v>0</v>
      </c>
      <c r="BB279" s="146">
        <f>IF(AZ279=2,G279,0)</f>
        <v>0</v>
      </c>
      <c r="BC279" s="146">
        <f>IF(AZ279=3,G279,0)</f>
        <v>0</v>
      </c>
      <c r="BD279" s="146">
        <f>IF(AZ279=4,G279,0)</f>
        <v>0</v>
      </c>
      <c r="BE279" s="146">
        <f>IF(AZ279=5,G279,0)</f>
        <v>0</v>
      </c>
      <c r="CA279" s="168">
        <v>1</v>
      </c>
      <c r="CB279" s="168">
        <v>7</v>
      </c>
      <c r="CZ279" s="146">
        <v>3.48999999999933E-3</v>
      </c>
    </row>
    <row r="280" spans="1:104">
      <c r="A280" s="175"/>
      <c r="B280" s="177"/>
      <c r="C280" s="221" t="s">
        <v>466</v>
      </c>
      <c r="D280" s="222"/>
      <c r="E280" s="178">
        <v>28.8</v>
      </c>
      <c r="F280" s="179"/>
      <c r="G280" s="180"/>
      <c r="M280" s="176" t="s">
        <v>466</v>
      </c>
      <c r="O280" s="168"/>
    </row>
    <row r="281" spans="1:104">
      <c r="A281" s="169">
        <v>111</v>
      </c>
      <c r="B281" s="170" t="s">
        <v>467</v>
      </c>
      <c r="C281" s="171" t="s">
        <v>468</v>
      </c>
      <c r="D281" s="172" t="s">
        <v>171</v>
      </c>
      <c r="E281" s="173">
        <v>8.4000000000000005E-2</v>
      </c>
      <c r="F281" s="173"/>
      <c r="G281" s="174">
        <f>E281*F281</f>
        <v>0</v>
      </c>
      <c r="O281" s="168">
        <v>2</v>
      </c>
      <c r="AA281" s="146">
        <v>1</v>
      </c>
      <c r="AB281" s="146">
        <v>7</v>
      </c>
      <c r="AC281" s="146">
        <v>7</v>
      </c>
      <c r="AZ281" s="146">
        <v>2</v>
      </c>
      <c r="BA281" s="146">
        <f>IF(AZ281=1,G281,0)</f>
        <v>0</v>
      </c>
      <c r="BB281" s="146">
        <f>IF(AZ281=2,G281,0)</f>
        <v>0</v>
      </c>
      <c r="BC281" s="146">
        <f>IF(AZ281=3,G281,0)</f>
        <v>0</v>
      </c>
      <c r="BD281" s="146">
        <f>IF(AZ281=4,G281,0)</f>
        <v>0</v>
      </c>
      <c r="BE281" s="146">
        <f>IF(AZ281=5,G281,0)</f>
        <v>0</v>
      </c>
      <c r="CA281" s="168">
        <v>1</v>
      </c>
      <c r="CB281" s="168">
        <v>7</v>
      </c>
      <c r="CZ281" s="146">
        <v>0</v>
      </c>
    </row>
    <row r="282" spans="1:104">
      <c r="A282" s="181"/>
      <c r="B282" s="182" t="s">
        <v>77</v>
      </c>
      <c r="C282" s="183" t="str">
        <f>CONCATENATE(B273," ",C273)</f>
        <v>764 Konstrukce klempířské</v>
      </c>
      <c r="D282" s="184"/>
      <c r="E282" s="185"/>
      <c r="F282" s="186"/>
      <c r="G282" s="187">
        <f>SUM(G273:G281)</f>
        <v>0</v>
      </c>
      <c r="O282" s="168">
        <v>4</v>
      </c>
      <c r="BA282" s="188">
        <f>SUM(BA273:BA281)</f>
        <v>0</v>
      </c>
      <c r="BB282" s="188">
        <f>SUM(BB273:BB281)</f>
        <v>0</v>
      </c>
      <c r="BC282" s="188">
        <f>SUM(BC273:BC281)</f>
        <v>0</v>
      </c>
      <c r="BD282" s="188">
        <f>SUM(BD273:BD281)</f>
        <v>0</v>
      </c>
      <c r="BE282" s="188">
        <f>SUM(BE273:BE281)</f>
        <v>0</v>
      </c>
    </row>
    <row r="283" spans="1:104">
      <c r="A283" s="161" t="s">
        <v>74</v>
      </c>
      <c r="B283" s="162" t="s">
        <v>469</v>
      </c>
      <c r="C283" s="163" t="s">
        <v>470</v>
      </c>
      <c r="D283" s="164"/>
      <c r="E283" s="165"/>
      <c r="F283" s="165"/>
      <c r="G283" s="166"/>
      <c r="H283" s="167"/>
      <c r="I283" s="167"/>
      <c r="O283" s="168">
        <v>1</v>
      </c>
    </row>
    <row r="284" spans="1:104">
      <c r="A284" s="169">
        <v>112</v>
      </c>
      <c r="B284" s="170" t="s">
        <v>471</v>
      </c>
      <c r="C284" s="171" t="s">
        <v>472</v>
      </c>
      <c r="D284" s="172" t="s">
        <v>327</v>
      </c>
      <c r="E284" s="173">
        <v>1</v>
      </c>
      <c r="F284" s="173"/>
      <c r="G284" s="174">
        <f t="shared" ref="G284:G306" si="6">E284*F284</f>
        <v>0</v>
      </c>
      <c r="O284" s="168">
        <v>2</v>
      </c>
      <c r="AA284" s="146">
        <v>12</v>
      </c>
      <c r="AB284" s="146">
        <v>0</v>
      </c>
      <c r="AC284" s="146">
        <v>59</v>
      </c>
      <c r="AZ284" s="146">
        <v>2</v>
      </c>
      <c r="BA284" s="146">
        <f t="shared" ref="BA284:BA306" si="7">IF(AZ284=1,G284,0)</f>
        <v>0</v>
      </c>
      <c r="BB284" s="146">
        <f t="shared" ref="BB284:BB306" si="8">IF(AZ284=2,G284,0)</f>
        <v>0</v>
      </c>
      <c r="BC284" s="146">
        <f t="shared" ref="BC284:BC306" si="9">IF(AZ284=3,G284,0)</f>
        <v>0</v>
      </c>
      <c r="BD284" s="146">
        <f t="shared" ref="BD284:BD306" si="10">IF(AZ284=4,G284,0)</f>
        <v>0</v>
      </c>
      <c r="BE284" s="146">
        <f t="shared" ref="BE284:BE306" si="11">IF(AZ284=5,G284,0)</f>
        <v>0</v>
      </c>
      <c r="CA284" s="168">
        <v>12</v>
      </c>
      <c r="CB284" s="168">
        <v>0</v>
      </c>
      <c r="CZ284" s="146">
        <v>0</v>
      </c>
    </row>
    <row r="285" spans="1:104">
      <c r="A285" s="169">
        <v>113</v>
      </c>
      <c r="B285" s="170" t="s">
        <v>473</v>
      </c>
      <c r="C285" s="171" t="s">
        <v>474</v>
      </c>
      <c r="D285" s="172" t="s">
        <v>327</v>
      </c>
      <c r="E285" s="173">
        <v>1</v>
      </c>
      <c r="F285" s="173"/>
      <c r="G285" s="174">
        <f t="shared" si="6"/>
        <v>0</v>
      </c>
      <c r="O285" s="168">
        <v>2</v>
      </c>
      <c r="AA285" s="146">
        <v>12</v>
      </c>
      <c r="AB285" s="146">
        <v>0</v>
      </c>
      <c r="AC285" s="146">
        <v>60</v>
      </c>
      <c r="AZ285" s="146">
        <v>2</v>
      </c>
      <c r="BA285" s="146">
        <f t="shared" si="7"/>
        <v>0</v>
      </c>
      <c r="BB285" s="146">
        <f t="shared" si="8"/>
        <v>0</v>
      </c>
      <c r="BC285" s="146">
        <f t="shared" si="9"/>
        <v>0</v>
      </c>
      <c r="BD285" s="146">
        <f t="shared" si="10"/>
        <v>0</v>
      </c>
      <c r="BE285" s="146">
        <f t="shared" si="11"/>
        <v>0</v>
      </c>
      <c r="CA285" s="168">
        <v>12</v>
      </c>
      <c r="CB285" s="168">
        <v>0</v>
      </c>
      <c r="CZ285" s="146">
        <v>0</v>
      </c>
    </row>
    <row r="286" spans="1:104">
      <c r="A286" s="169">
        <v>114</v>
      </c>
      <c r="B286" s="170" t="s">
        <v>475</v>
      </c>
      <c r="C286" s="171" t="s">
        <v>476</v>
      </c>
      <c r="D286" s="172" t="s">
        <v>327</v>
      </c>
      <c r="E286" s="173">
        <v>1</v>
      </c>
      <c r="F286" s="173"/>
      <c r="G286" s="174">
        <f t="shared" si="6"/>
        <v>0</v>
      </c>
      <c r="O286" s="168">
        <v>2</v>
      </c>
      <c r="AA286" s="146">
        <v>12</v>
      </c>
      <c r="AB286" s="146">
        <v>0</v>
      </c>
      <c r="AC286" s="146">
        <v>61</v>
      </c>
      <c r="AZ286" s="146">
        <v>2</v>
      </c>
      <c r="BA286" s="146">
        <f t="shared" si="7"/>
        <v>0</v>
      </c>
      <c r="BB286" s="146">
        <f t="shared" si="8"/>
        <v>0</v>
      </c>
      <c r="BC286" s="146">
        <f t="shared" si="9"/>
        <v>0</v>
      </c>
      <c r="BD286" s="146">
        <f t="shared" si="10"/>
        <v>0</v>
      </c>
      <c r="BE286" s="146">
        <f t="shared" si="11"/>
        <v>0</v>
      </c>
      <c r="CA286" s="168">
        <v>12</v>
      </c>
      <c r="CB286" s="168">
        <v>0</v>
      </c>
      <c r="CZ286" s="146">
        <v>0</v>
      </c>
    </row>
    <row r="287" spans="1:104">
      <c r="A287" s="169">
        <v>115</v>
      </c>
      <c r="B287" s="170" t="s">
        <v>477</v>
      </c>
      <c r="C287" s="171" t="s">
        <v>478</v>
      </c>
      <c r="D287" s="172" t="s">
        <v>327</v>
      </c>
      <c r="E287" s="173">
        <v>2</v>
      </c>
      <c r="F287" s="173"/>
      <c r="G287" s="174">
        <f t="shared" si="6"/>
        <v>0</v>
      </c>
      <c r="O287" s="168">
        <v>2</v>
      </c>
      <c r="AA287" s="146">
        <v>12</v>
      </c>
      <c r="AB287" s="146">
        <v>0</v>
      </c>
      <c r="AC287" s="146">
        <v>62</v>
      </c>
      <c r="AZ287" s="146">
        <v>2</v>
      </c>
      <c r="BA287" s="146">
        <f t="shared" si="7"/>
        <v>0</v>
      </c>
      <c r="BB287" s="146">
        <f t="shared" si="8"/>
        <v>0</v>
      </c>
      <c r="BC287" s="146">
        <f t="shared" si="9"/>
        <v>0</v>
      </c>
      <c r="BD287" s="146">
        <f t="shared" si="10"/>
        <v>0</v>
      </c>
      <c r="BE287" s="146">
        <f t="shared" si="11"/>
        <v>0</v>
      </c>
      <c r="CA287" s="168">
        <v>12</v>
      </c>
      <c r="CB287" s="168">
        <v>0</v>
      </c>
      <c r="CZ287" s="146">
        <v>0</v>
      </c>
    </row>
    <row r="288" spans="1:104">
      <c r="A288" s="169">
        <v>116</v>
      </c>
      <c r="B288" s="170" t="s">
        <v>479</v>
      </c>
      <c r="C288" s="171" t="s">
        <v>480</v>
      </c>
      <c r="D288" s="172" t="s">
        <v>327</v>
      </c>
      <c r="E288" s="173">
        <v>1</v>
      </c>
      <c r="F288" s="173"/>
      <c r="G288" s="174">
        <f t="shared" si="6"/>
        <v>0</v>
      </c>
      <c r="O288" s="168">
        <v>2</v>
      </c>
      <c r="AA288" s="146">
        <v>12</v>
      </c>
      <c r="AB288" s="146">
        <v>0</v>
      </c>
      <c r="AC288" s="146">
        <v>63</v>
      </c>
      <c r="AZ288" s="146">
        <v>2</v>
      </c>
      <c r="BA288" s="146">
        <f t="shared" si="7"/>
        <v>0</v>
      </c>
      <c r="BB288" s="146">
        <f t="shared" si="8"/>
        <v>0</v>
      </c>
      <c r="BC288" s="146">
        <f t="shared" si="9"/>
        <v>0</v>
      </c>
      <c r="BD288" s="146">
        <f t="shared" si="10"/>
        <v>0</v>
      </c>
      <c r="BE288" s="146">
        <f t="shared" si="11"/>
        <v>0</v>
      </c>
      <c r="CA288" s="168">
        <v>12</v>
      </c>
      <c r="CB288" s="168">
        <v>0</v>
      </c>
      <c r="CZ288" s="146">
        <v>0</v>
      </c>
    </row>
    <row r="289" spans="1:104">
      <c r="A289" s="169">
        <v>117</v>
      </c>
      <c r="B289" s="170" t="s">
        <v>481</v>
      </c>
      <c r="C289" s="171" t="s">
        <v>482</v>
      </c>
      <c r="D289" s="172" t="s">
        <v>327</v>
      </c>
      <c r="E289" s="173">
        <v>1</v>
      </c>
      <c r="F289" s="173"/>
      <c r="G289" s="174">
        <f t="shared" si="6"/>
        <v>0</v>
      </c>
      <c r="O289" s="168">
        <v>2</v>
      </c>
      <c r="AA289" s="146">
        <v>12</v>
      </c>
      <c r="AB289" s="146">
        <v>0</v>
      </c>
      <c r="AC289" s="146">
        <v>64</v>
      </c>
      <c r="AZ289" s="146">
        <v>2</v>
      </c>
      <c r="BA289" s="146">
        <f t="shared" si="7"/>
        <v>0</v>
      </c>
      <c r="BB289" s="146">
        <f t="shared" si="8"/>
        <v>0</v>
      </c>
      <c r="BC289" s="146">
        <f t="shared" si="9"/>
        <v>0</v>
      </c>
      <c r="BD289" s="146">
        <f t="shared" si="10"/>
        <v>0</v>
      </c>
      <c r="BE289" s="146">
        <f t="shared" si="11"/>
        <v>0</v>
      </c>
      <c r="CA289" s="168">
        <v>12</v>
      </c>
      <c r="CB289" s="168">
        <v>0</v>
      </c>
      <c r="CZ289" s="146">
        <v>0</v>
      </c>
    </row>
    <row r="290" spans="1:104">
      <c r="A290" s="169">
        <v>118</v>
      </c>
      <c r="B290" s="170" t="s">
        <v>483</v>
      </c>
      <c r="C290" s="171" t="s">
        <v>484</v>
      </c>
      <c r="D290" s="172" t="s">
        <v>327</v>
      </c>
      <c r="E290" s="173">
        <v>2</v>
      </c>
      <c r="F290" s="173"/>
      <c r="G290" s="174">
        <f t="shared" si="6"/>
        <v>0</v>
      </c>
      <c r="O290" s="168">
        <v>2</v>
      </c>
      <c r="AA290" s="146">
        <v>12</v>
      </c>
      <c r="AB290" s="146">
        <v>0</v>
      </c>
      <c r="AC290" s="146">
        <v>65</v>
      </c>
      <c r="AZ290" s="146">
        <v>2</v>
      </c>
      <c r="BA290" s="146">
        <f t="shared" si="7"/>
        <v>0</v>
      </c>
      <c r="BB290" s="146">
        <f t="shared" si="8"/>
        <v>0</v>
      </c>
      <c r="BC290" s="146">
        <f t="shared" si="9"/>
        <v>0</v>
      </c>
      <c r="BD290" s="146">
        <f t="shared" si="10"/>
        <v>0</v>
      </c>
      <c r="BE290" s="146">
        <f t="shared" si="11"/>
        <v>0</v>
      </c>
      <c r="CA290" s="168">
        <v>12</v>
      </c>
      <c r="CB290" s="168">
        <v>0</v>
      </c>
      <c r="CZ290" s="146">
        <v>0</v>
      </c>
    </row>
    <row r="291" spans="1:104">
      <c r="A291" s="169">
        <v>119</v>
      </c>
      <c r="B291" s="170" t="s">
        <v>485</v>
      </c>
      <c r="C291" s="171" t="s">
        <v>486</v>
      </c>
      <c r="D291" s="172" t="s">
        <v>327</v>
      </c>
      <c r="E291" s="173">
        <v>1</v>
      </c>
      <c r="F291" s="173"/>
      <c r="G291" s="174">
        <f t="shared" si="6"/>
        <v>0</v>
      </c>
      <c r="O291" s="168">
        <v>2</v>
      </c>
      <c r="AA291" s="146">
        <v>12</v>
      </c>
      <c r="AB291" s="146">
        <v>0</v>
      </c>
      <c r="AC291" s="146">
        <v>66</v>
      </c>
      <c r="AZ291" s="146">
        <v>2</v>
      </c>
      <c r="BA291" s="146">
        <f t="shared" si="7"/>
        <v>0</v>
      </c>
      <c r="BB291" s="146">
        <f t="shared" si="8"/>
        <v>0</v>
      </c>
      <c r="BC291" s="146">
        <f t="shared" si="9"/>
        <v>0</v>
      </c>
      <c r="BD291" s="146">
        <f t="shared" si="10"/>
        <v>0</v>
      </c>
      <c r="BE291" s="146">
        <f t="shared" si="11"/>
        <v>0</v>
      </c>
      <c r="CA291" s="168">
        <v>12</v>
      </c>
      <c r="CB291" s="168">
        <v>0</v>
      </c>
      <c r="CZ291" s="146">
        <v>0</v>
      </c>
    </row>
    <row r="292" spans="1:104">
      <c r="A292" s="169">
        <v>120</v>
      </c>
      <c r="B292" s="170" t="s">
        <v>487</v>
      </c>
      <c r="C292" s="171" t="s">
        <v>488</v>
      </c>
      <c r="D292" s="172" t="s">
        <v>327</v>
      </c>
      <c r="E292" s="173">
        <v>2</v>
      </c>
      <c r="F292" s="173"/>
      <c r="G292" s="174">
        <f t="shared" si="6"/>
        <v>0</v>
      </c>
      <c r="O292" s="168">
        <v>2</v>
      </c>
      <c r="AA292" s="146">
        <v>12</v>
      </c>
      <c r="AB292" s="146">
        <v>0</v>
      </c>
      <c r="AC292" s="146">
        <v>103</v>
      </c>
      <c r="AZ292" s="146">
        <v>2</v>
      </c>
      <c r="BA292" s="146">
        <f t="shared" si="7"/>
        <v>0</v>
      </c>
      <c r="BB292" s="146">
        <f t="shared" si="8"/>
        <v>0</v>
      </c>
      <c r="BC292" s="146">
        <f t="shared" si="9"/>
        <v>0</v>
      </c>
      <c r="BD292" s="146">
        <f t="shared" si="10"/>
        <v>0</v>
      </c>
      <c r="BE292" s="146">
        <f t="shared" si="11"/>
        <v>0</v>
      </c>
      <c r="CA292" s="168">
        <v>12</v>
      </c>
      <c r="CB292" s="168">
        <v>0</v>
      </c>
      <c r="CZ292" s="146">
        <v>0</v>
      </c>
    </row>
    <row r="293" spans="1:104">
      <c r="A293" s="169">
        <v>121</v>
      </c>
      <c r="B293" s="170" t="s">
        <v>489</v>
      </c>
      <c r="C293" s="171" t="s">
        <v>490</v>
      </c>
      <c r="D293" s="172" t="s">
        <v>327</v>
      </c>
      <c r="E293" s="173">
        <v>5</v>
      </c>
      <c r="F293" s="173"/>
      <c r="G293" s="174">
        <f t="shared" si="6"/>
        <v>0</v>
      </c>
      <c r="O293" s="168">
        <v>2</v>
      </c>
      <c r="AA293" s="146">
        <v>12</v>
      </c>
      <c r="AB293" s="146">
        <v>0</v>
      </c>
      <c r="AC293" s="146">
        <v>104</v>
      </c>
      <c r="AZ293" s="146">
        <v>2</v>
      </c>
      <c r="BA293" s="146">
        <f t="shared" si="7"/>
        <v>0</v>
      </c>
      <c r="BB293" s="146">
        <f t="shared" si="8"/>
        <v>0</v>
      </c>
      <c r="BC293" s="146">
        <f t="shared" si="9"/>
        <v>0</v>
      </c>
      <c r="BD293" s="146">
        <f t="shared" si="10"/>
        <v>0</v>
      </c>
      <c r="BE293" s="146">
        <f t="shared" si="11"/>
        <v>0</v>
      </c>
      <c r="CA293" s="168">
        <v>12</v>
      </c>
      <c r="CB293" s="168">
        <v>0</v>
      </c>
      <c r="CZ293" s="146">
        <v>0</v>
      </c>
    </row>
    <row r="294" spans="1:104">
      <c r="A294" s="169">
        <v>122</v>
      </c>
      <c r="B294" s="170" t="s">
        <v>491</v>
      </c>
      <c r="C294" s="171" t="s">
        <v>492</v>
      </c>
      <c r="D294" s="172" t="s">
        <v>327</v>
      </c>
      <c r="E294" s="173">
        <v>1</v>
      </c>
      <c r="F294" s="173"/>
      <c r="G294" s="174">
        <f t="shared" si="6"/>
        <v>0</v>
      </c>
      <c r="O294" s="168">
        <v>2</v>
      </c>
      <c r="AA294" s="146">
        <v>12</v>
      </c>
      <c r="AB294" s="146">
        <v>0</v>
      </c>
      <c r="AC294" s="146">
        <v>105</v>
      </c>
      <c r="AZ294" s="146">
        <v>2</v>
      </c>
      <c r="BA294" s="146">
        <f t="shared" si="7"/>
        <v>0</v>
      </c>
      <c r="BB294" s="146">
        <f t="shared" si="8"/>
        <v>0</v>
      </c>
      <c r="BC294" s="146">
        <f t="shared" si="9"/>
        <v>0</v>
      </c>
      <c r="BD294" s="146">
        <f t="shared" si="10"/>
        <v>0</v>
      </c>
      <c r="BE294" s="146">
        <f t="shared" si="11"/>
        <v>0</v>
      </c>
      <c r="CA294" s="168">
        <v>12</v>
      </c>
      <c r="CB294" s="168">
        <v>0</v>
      </c>
      <c r="CZ294" s="146">
        <v>0</v>
      </c>
    </row>
    <row r="295" spans="1:104">
      <c r="A295" s="169">
        <v>123</v>
      </c>
      <c r="B295" s="170" t="s">
        <v>493</v>
      </c>
      <c r="C295" s="171" t="s">
        <v>494</v>
      </c>
      <c r="D295" s="172" t="s">
        <v>327</v>
      </c>
      <c r="E295" s="173">
        <v>1</v>
      </c>
      <c r="F295" s="173"/>
      <c r="G295" s="174">
        <f t="shared" si="6"/>
        <v>0</v>
      </c>
      <c r="O295" s="168">
        <v>2</v>
      </c>
      <c r="AA295" s="146">
        <v>12</v>
      </c>
      <c r="AB295" s="146">
        <v>0</v>
      </c>
      <c r="AC295" s="146">
        <v>106</v>
      </c>
      <c r="AZ295" s="146">
        <v>2</v>
      </c>
      <c r="BA295" s="146">
        <f t="shared" si="7"/>
        <v>0</v>
      </c>
      <c r="BB295" s="146">
        <f t="shared" si="8"/>
        <v>0</v>
      </c>
      <c r="BC295" s="146">
        <f t="shared" si="9"/>
        <v>0</v>
      </c>
      <c r="BD295" s="146">
        <f t="shared" si="10"/>
        <v>0</v>
      </c>
      <c r="BE295" s="146">
        <f t="shared" si="11"/>
        <v>0</v>
      </c>
      <c r="CA295" s="168">
        <v>12</v>
      </c>
      <c r="CB295" s="168">
        <v>0</v>
      </c>
      <c r="CZ295" s="146">
        <v>0</v>
      </c>
    </row>
    <row r="296" spans="1:104">
      <c r="A296" s="169">
        <v>124</v>
      </c>
      <c r="B296" s="170" t="s">
        <v>495</v>
      </c>
      <c r="C296" s="171" t="s">
        <v>496</v>
      </c>
      <c r="D296" s="172" t="s">
        <v>327</v>
      </c>
      <c r="E296" s="173">
        <v>1</v>
      </c>
      <c r="F296" s="173"/>
      <c r="G296" s="174">
        <f t="shared" si="6"/>
        <v>0</v>
      </c>
      <c r="O296" s="168">
        <v>2</v>
      </c>
      <c r="AA296" s="146">
        <v>12</v>
      </c>
      <c r="AB296" s="146">
        <v>0</v>
      </c>
      <c r="AC296" s="146">
        <v>107</v>
      </c>
      <c r="AZ296" s="146">
        <v>2</v>
      </c>
      <c r="BA296" s="146">
        <f t="shared" si="7"/>
        <v>0</v>
      </c>
      <c r="BB296" s="146">
        <f t="shared" si="8"/>
        <v>0</v>
      </c>
      <c r="BC296" s="146">
        <f t="shared" si="9"/>
        <v>0</v>
      </c>
      <c r="BD296" s="146">
        <f t="shared" si="10"/>
        <v>0</v>
      </c>
      <c r="BE296" s="146">
        <f t="shared" si="11"/>
        <v>0</v>
      </c>
      <c r="CA296" s="168">
        <v>12</v>
      </c>
      <c r="CB296" s="168">
        <v>0</v>
      </c>
      <c r="CZ296" s="146">
        <v>0</v>
      </c>
    </row>
    <row r="297" spans="1:104">
      <c r="A297" s="169">
        <v>125</v>
      </c>
      <c r="B297" s="170" t="s">
        <v>497</v>
      </c>
      <c r="C297" s="171" t="s">
        <v>498</v>
      </c>
      <c r="D297" s="172" t="s">
        <v>327</v>
      </c>
      <c r="E297" s="173">
        <v>2</v>
      </c>
      <c r="F297" s="173"/>
      <c r="G297" s="174">
        <f t="shared" si="6"/>
        <v>0</v>
      </c>
      <c r="O297" s="168">
        <v>2</v>
      </c>
      <c r="AA297" s="146">
        <v>12</v>
      </c>
      <c r="AB297" s="146">
        <v>0</v>
      </c>
      <c r="AC297" s="146">
        <v>108</v>
      </c>
      <c r="AZ297" s="146">
        <v>2</v>
      </c>
      <c r="BA297" s="146">
        <f t="shared" si="7"/>
        <v>0</v>
      </c>
      <c r="BB297" s="146">
        <f t="shared" si="8"/>
        <v>0</v>
      </c>
      <c r="BC297" s="146">
        <f t="shared" si="9"/>
        <v>0</v>
      </c>
      <c r="BD297" s="146">
        <f t="shared" si="10"/>
        <v>0</v>
      </c>
      <c r="BE297" s="146">
        <f t="shared" si="11"/>
        <v>0</v>
      </c>
      <c r="CA297" s="168">
        <v>12</v>
      </c>
      <c r="CB297" s="168">
        <v>0</v>
      </c>
      <c r="CZ297" s="146">
        <v>0</v>
      </c>
    </row>
    <row r="298" spans="1:104">
      <c r="A298" s="169">
        <v>126</v>
      </c>
      <c r="B298" s="170" t="s">
        <v>499</v>
      </c>
      <c r="C298" s="171" t="s">
        <v>500</v>
      </c>
      <c r="D298" s="172" t="s">
        <v>327</v>
      </c>
      <c r="E298" s="173">
        <v>1</v>
      </c>
      <c r="F298" s="173"/>
      <c r="G298" s="174">
        <f t="shared" si="6"/>
        <v>0</v>
      </c>
      <c r="O298" s="168">
        <v>2</v>
      </c>
      <c r="AA298" s="146">
        <v>12</v>
      </c>
      <c r="AB298" s="146">
        <v>0</v>
      </c>
      <c r="AC298" s="146">
        <v>109</v>
      </c>
      <c r="AZ298" s="146">
        <v>2</v>
      </c>
      <c r="BA298" s="146">
        <f t="shared" si="7"/>
        <v>0</v>
      </c>
      <c r="BB298" s="146">
        <f t="shared" si="8"/>
        <v>0</v>
      </c>
      <c r="BC298" s="146">
        <f t="shared" si="9"/>
        <v>0</v>
      </c>
      <c r="BD298" s="146">
        <f t="shared" si="10"/>
        <v>0</v>
      </c>
      <c r="BE298" s="146">
        <f t="shared" si="11"/>
        <v>0</v>
      </c>
      <c r="CA298" s="168">
        <v>12</v>
      </c>
      <c r="CB298" s="168">
        <v>0</v>
      </c>
      <c r="CZ298" s="146">
        <v>0</v>
      </c>
    </row>
    <row r="299" spans="1:104">
      <c r="A299" s="169">
        <v>127</v>
      </c>
      <c r="B299" s="170" t="s">
        <v>501</v>
      </c>
      <c r="C299" s="171" t="s">
        <v>502</v>
      </c>
      <c r="D299" s="172" t="s">
        <v>327</v>
      </c>
      <c r="E299" s="173">
        <v>2</v>
      </c>
      <c r="F299" s="173"/>
      <c r="G299" s="174">
        <f t="shared" si="6"/>
        <v>0</v>
      </c>
      <c r="O299" s="168">
        <v>2</v>
      </c>
      <c r="AA299" s="146">
        <v>12</v>
      </c>
      <c r="AB299" s="146">
        <v>0</v>
      </c>
      <c r="AC299" s="146">
        <v>110</v>
      </c>
      <c r="AZ299" s="146">
        <v>2</v>
      </c>
      <c r="BA299" s="146">
        <f t="shared" si="7"/>
        <v>0</v>
      </c>
      <c r="BB299" s="146">
        <f t="shared" si="8"/>
        <v>0</v>
      </c>
      <c r="BC299" s="146">
        <f t="shared" si="9"/>
        <v>0</v>
      </c>
      <c r="BD299" s="146">
        <f t="shared" si="10"/>
        <v>0</v>
      </c>
      <c r="BE299" s="146">
        <f t="shared" si="11"/>
        <v>0</v>
      </c>
      <c r="CA299" s="168">
        <v>12</v>
      </c>
      <c r="CB299" s="168">
        <v>0</v>
      </c>
      <c r="CZ299" s="146">
        <v>0</v>
      </c>
    </row>
    <row r="300" spans="1:104">
      <c r="A300" s="169">
        <v>128</v>
      </c>
      <c r="B300" s="170" t="s">
        <v>503</v>
      </c>
      <c r="C300" s="171" t="s">
        <v>504</v>
      </c>
      <c r="D300" s="172" t="s">
        <v>327</v>
      </c>
      <c r="E300" s="173">
        <v>2</v>
      </c>
      <c r="F300" s="173"/>
      <c r="G300" s="174">
        <f t="shared" si="6"/>
        <v>0</v>
      </c>
      <c r="O300" s="168">
        <v>2</v>
      </c>
      <c r="AA300" s="146">
        <v>12</v>
      </c>
      <c r="AB300" s="146">
        <v>0</v>
      </c>
      <c r="AC300" s="146">
        <v>111</v>
      </c>
      <c r="AZ300" s="146">
        <v>2</v>
      </c>
      <c r="BA300" s="146">
        <f t="shared" si="7"/>
        <v>0</v>
      </c>
      <c r="BB300" s="146">
        <f t="shared" si="8"/>
        <v>0</v>
      </c>
      <c r="BC300" s="146">
        <f t="shared" si="9"/>
        <v>0</v>
      </c>
      <c r="BD300" s="146">
        <f t="shared" si="10"/>
        <v>0</v>
      </c>
      <c r="BE300" s="146">
        <f t="shared" si="11"/>
        <v>0</v>
      </c>
      <c r="CA300" s="168">
        <v>12</v>
      </c>
      <c r="CB300" s="168">
        <v>0</v>
      </c>
      <c r="CZ300" s="146">
        <v>0</v>
      </c>
    </row>
    <row r="301" spans="1:104" ht="22.5">
      <c r="A301" s="169">
        <v>129</v>
      </c>
      <c r="B301" s="170" t="s">
        <v>505</v>
      </c>
      <c r="C301" s="171" t="s">
        <v>506</v>
      </c>
      <c r="D301" s="172" t="s">
        <v>327</v>
      </c>
      <c r="E301" s="173">
        <v>1</v>
      </c>
      <c r="F301" s="173"/>
      <c r="G301" s="174">
        <f t="shared" si="6"/>
        <v>0</v>
      </c>
      <c r="O301" s="168">
        <v>2</v>
      </c>
      <c r="AA301" s="146">
        <v>12</v>
      </c>
      <c r="AB301" s="146">
        <v>0</v>
      </c>
      <c r="AC301" s="146">
        <v>112</v>
      </c>
      <c r="AZ301" s="146">
        <v>2</v>
      </c>
      <c r="BA301" s="146">
        <f t="shared" si="7"/>
        <v>0</v>
      </c>
      <c r="BB301" s="146">
        <f t="shared" si="8"/>
        <v>0</v>
      </c>
      <c r="BC301" s="146">
        <f t="shared" si="9"/>
        <v>0</v>
      </c>
      <c r="BD301" s="146">
        <f t="shared" si="10"/>
        <v>0</v>
      </c>
      <c r="BE301" s="146">
        <f t="shared" si="11"/>
        <v>0</v>
      </c>
      <c r="CA301" s="168">
        <v>12</v>
      </c>
      <c r="CB301" s="168">
        <v>0</v>
      </c>
      <c r="CZ301" s="146">
        <v>0</v>
      </c>
    </row>
    <row r="302" spans="1:104">
      <c r="A302" s="169">
        <v>130</v>
      </c>
      <c r="B302" s="170" t="s">
        <v>507</v>
      </c>
      <c r="C302" s="171" t="s">
        <v>508</v>
      </c>
      <c r="D302" s="172" t="s">
        <v>327</v>
      </c>
      <c r="E302" s="173">
        <v>2</v>
      </c>
      <c r="F302" s="173"/>
      <c r="G302" s="174">
        <f t="shared" si="6"/>
        <v>0</v>
      </c>
      <c r="O302" s="168">
        <v>2</v>
      </c>
      <c r="AA302" s="146">
        <v>12</v>
      </c>
      <c r="AB302" s="146">
        <v>0</v>
      </c>
      <c r="AC302" s="146">
        <v>113</v>
      </c>
      <c r="AZ302" s="146">
        <v>2</v>
      </c>
      <c r="BA302" s="146">
        <f t="shared" si="7"/>
        <v>0</v>
      </c>
      <c r="BB302" s="146">
        <f t="shared" si="8"/>
        <v>0</v>
      </c>
      <c r="BC302" s="146">
        <f t="shared" si="9"/>
        <v>0</v>
      </c>
      <c r="BD302" s="146">
        <f t="shared" si="10"/>
        <v>0</v>
      </c>
      <c r="BE302" s="146">
        <f t="shared" si="11"/>
        <v>0</v>
      </c>
      <c r="CA302" s="168">
        <v>12</v>
      </c>
      <c r="CB302" s="168">
        <v>0</v>
      </c>
      <c r="CZ302" s="146">
        <v>0</v>
      </c>
    </row>
    <row r="303" spans="1:104">
      <c r="A303" s="169">
        <v>131</v>
      </c>
      <c r="B303" s="170" t="s">
        <v>509</v>
      </c>
      <c r="C303" s="171" t="s">
        <v>510</v>
      </c>
      <c r="D303" s="172" t="s">
        <v>327</v>
      </c>
      <c r="E303" s="173">
        <v>1</v>
      </c>
      <c r="F303" s="173"/>
      <c r="G303" s="174">
        <f t="shared" si="6"/>
        <v>0</v>
      </c>
      <c r="O303" s="168">
        <v>2</v>
      </c>
      <c r="AA303" s="146">
        <v>12</v>
      </c>
      <c r="AB303" s="146">
        <v>0</v>
      </c>
      <c r="AC303" s="146">
        <v>114</v>
      </c>
      <c r="AZ303" s="146">
        <v>2</v>
      </c>
      <c r="BA303" s="146">
        <f t="shared" si="7"/>
        <v>0</v>
      </c>
      <c r="BB303" s="146">
        <f t="shared" si="8"/>
        <v>0</v>
      </c>
      <c r="BC303" s="146">
        <f t="shared" si="9"/>
        <v>0</v>
      </c>
      <c r="BD303" s="146">
        <f t="shared" si="10"/>
        <v>0</v>
      </c>
      <c r="BE303" s="146">
        <f t="shared" si="11"/>
        <v>0</v>
      </c>
      <c r="CA303" s="168">
        <v>12</v>
      </c>
      <c r="CB303" s="168">
        <v>0</v>
      </c>
      <c r="CZ303" s="146">
        <v>0</v>
      </c>
    </row>
    <row r="304" spans="1:104">
      <c r="A304" s="169">
        <v>132</v>
      </c>
      <c r="B304" s="170" t="s">
        <v>511</v>
      </c>
      <c r="C304" s="171" t="s">
        <v>512</v>
      </c>
      <c r="D304" s="172" t="s">
        <v>327</v>
      </c>
      <c r="E304" s="173">
        <v>1</v>
      </c>
      <c r="F304" s="173"/>
      <c r="G304" s="174">
        <f t="shared" si="6"/>
        <v>0</v>
      </c>
      <c r="O304" s="168">
        <v>2</v>
      </c>
      <c r="AA304" s="146">
        <v>12</v>
      </c>
      <c r="AB304" s="146">
        <v>0</v>
      </c>
      <c r="AC304" s="146">
        <v>115</v>
      </c>
      <c r="AZ304" s="146">
        <v>2</v>
      </c>
      <c r="BA304" s="146">
        <f t="shared" si="7"/>
        <v>0</v>
      </c>
      <c r="BB304" s="146">
        <f t="shared" si="8"/>
        <v>0</v>
      </c>
      <c r="BC304" s="146">
        <f t="shared" si="9"/>
        <v>0</v>
      </c>
      <c r="BD304" s="146">
        <f t="shared" si="10"/>
        <v>0</v>
      </c>
      <c r="BE304" s="146">
        <f t="shared" si="11"/>
        <v>0</v>
      </c>
      <c r="CA304" s="168">
        <v>12</v>
      </c>
      <c r="CB304" s="168">
        <v>0</v>
      </c>
      <c r="CZ304" s="146">
        <v>0</v>
      </c>
    </row>
    <row r="305" spans="1:104">
      <c r="A305" s="169">
        <v>133</v>
      </c>
      <c r="B305" s="170" t="s">
        <v>513</v>
      </c>
      <c r="C305" s="171" t="s">
        <v>514</v>
      </c>
      <c r="D305" s="172" t="s">
        <v>327</v>
      </c>
      <c r="E305" s="173">
        <v>10</v>
      </c>
      <c r="F305" s="173"/>
      <c r="G305" s="174">
        <f t="shared" si="6"/>
        <v>0</v>
      </c>
      <c r="O305" s="168">
        <v>2</v>
      </c>
      <c r="AA305" s="146">
        <v>12</v>
      </c>
      <c r="AB305" s="146">
        <v>0</v>
      </c>
      <c r="AC305" s="146">
        <v>174</v>
      </c>
      <c r="AZ305" s="146">
        <v>2</v>
      </c>
      <c r="BA305" s="146">
        <f t="shared" si="7"/>
        <v>0</v>
      </c>
      <c r="BB305" s="146">
        <f t="shared" si="8"/>
        <v>0</v>
      </c>
      <c r="BC305" s="146">
        <f t="shared" si="9"/>
        <v>0</v>
      </c>
      <c r="BD305" s="146">
        <f t="shared" si="10"/>
        <v>0</v>
      </c>
      <c r="BE305" s="146">
        <f t="shared" si="11"/>
        <v>0</v>
      </c>
      <c r="CA305" s="168">
        <v>12</v>
      </c>
      <c r="CB305" s="168">
        <v>0</v>
      </c>
      <c r="CZ305" s="146">
        <v>0</v>
      </c>
    </row>
    <row r="306" spans="1:104">
      <c r="A306" s="169">
        <v>134</v>
      </c>
      <c r="B306" s="170" t="s">
        <v>515</v>
      </c>
      <c r="C306" s="171" t="s">
        <v>516</v>
      </c>
      <c r="D306" s="172" t="s">
        <v>171</v>
      </c>
      <c r="E306" s="173">
        <v>1.41</v>
      </c>
      <c r="F306" s="173"/>
      <c r="G306" s="174">
        <f t="shared" si="6"/>
        <v>0</v>
      </c>
      <c r="O306" s="168">
        <v>2</v>
      </c>
      <c r="AA306" s="146">
        <v>1</v>
      </c>
      <c r="AB306" s="146">
        <v>7</v>
      </c>
      <c r="AC306" s="146">
        <v>7</v>
      </c>
      <c r="AZ306" s="146">
        <v>2</v>
      </c>
      <c r="BA306" s="146">
        <f t="shared" si="7"/>
        <v>0</v>
      </c>
      <c r="BB306" s="146">
        <f t="shared" si="8"/>
        <v>0</v>
      </c>
      <c r="BC306" s="146">
        <f t="shared" si="9"/>
        <v>0</v>
      </c>
      <c r="BD306" s="146">
        <f t="shared" si="10"/>
        <v>0</v>
      </c>
      <c r="BE306" s="146">
        <f t="shared" si="11"/>
        <v>0</v>
      </c>
      <c r="CA306" s="168">
        <v>1</v>
      </c>
      <c r="CB306" s="168">
        <v>7</v>
      </c>
      <c r="CZ306" s="146">
        <v>0</v>
      </c>
    </row>
    <row r="307" spans="1:104">
      <c r="A307" s="181"/>
      <c r="B307" s="182" t="s">
        <v>77</v>
      </c>
      <c r="C307" s="183" t="str">
        <f>CONCATENATE(B283," ",C283)</f>
        <v>766 Konstrukce truhlářské</v>
      </c>
      <c r="D307" s="184"/>
      <c r="E307" s="185"/>
      <c r="F307" s="186"/>
      <c r="G307" s="187">
        <f>SUM(G283:G306)</f>
        <v>0</v>
      </c>
      <c r="O307" s="168">
        <v>4</v>
      </c>
      <c r="BA307" s="188">
        <f>SUM(BA283:BA306)</f>
        <v>0</v>
      </c>
      <c r="BB307" s="188">
        <f>SUM(BB283:BB306)</f>
        <v>0</v>
      </c>
      <c r="BC307" s="188">
        <f>SUM(BC283:BC306)</f>
        <v>0</v>
      </c>
      <c r="BD307" s="188">
        <f>SUM(BD283:BD306)</f>
        <v>0</v>
      </c>
      <c r="BE307" s="188">
        <f>SUM(BE283:BE306)</f>
        <v>0</v>
      </c>
    </row>
    <row r="308" spans="1:104">
      <c r="A308" s="161" t="s">
        <v>74</v>
      </c>
      <c r="B308" s="162" t="s">
        <v>517</v>
      </c>
      <c r="C308" s="163" t="s">
        <v>518</v>
      </c>
      <c r="D308" s="164"/>
      <c r="E308" s="165"/>
      <c r="F308" s="165"/>
      <c r="G308" s="166"/>
      <c r="H308" s="167"/>
      <c r="I308" s="167"/>
      <c r="O308" s="168">
        <v>1</v>
      </c>
    </row>
    <row r="309" spans="1:104">
      <c r="A309" s="169">
        <v>135</v>
      </c>
      <c r="B309" s="170" t="s">
        <v>519</v>
      </c>
      <c r="C309" s="171" t="s">
        <v>520</v>
      </c>
      <c r="D309" s="172" t="s">
        <v>140</v>
      </c>
      <c r="E309" s="173">
        <v>10.65</v>
      </c>
      <c r="F309" s="173"/>
      <c r="G309" s="174">
        <f t="shared" ref="G309:G317" si="12">E309*F309</f>
        <v>0</v>
      </c>
      <c r="O309" s="168">
        <v>2</v>
      </c>
      <c r="AA309" s="146">
        <v>12</v>
      </c>
      <c r="AB309" s="146">
        <v>0</v>
      </c>
      <c r="AC309" s="146">
        <v>95</v>
      </c>
      <c r="AZ309" s="146">
        <v>2</v>
      </c>
      <c r="BA309" s="146">
        <f t="shared" ref="BA309:BA317" si="13">IF(AZ309=1,G309,0)</f>
        <v>0</v>
      </c>
      <c r="BB309" s="146">
        <f t="shared" ref="BB309:BB317" si="14">IF(AZ309=2,G309,0)</f>
        <v>0</v>
      </c>
      <c r="BC309" s="146">
        <f t="shared" ref="BC309:BC317" si="15">IF(AZ309=3,G309,0)</f>
        <v>0</v>
      </c>
      <c r="BD309" s="146">
        <f t="shared" ref="BD309:BD317" si="16">IF(AZ309=4,G309,0)</f>
        <v>0</v>
      </c>
      <c r="BE309" s="146">
        <f t="shared" ref="BE309:BE317" si="17">IF(AZ309=5,G309,0)</f>
        <v>0</v>
      </c>
      <c r="CA309" s="168">
        <v>12</v>
      </c>
      <c r="CB309" s="168">
        <v>0</v>
      </c>
      <c r="CZ309" s="146">
        <v>0</v>
      </c>
    </row>
    <row r="310" spans="1:104">
      <c r="A310" s="169">
        <v>136</v>
      </c>
      <c r="B310" s="170" t="s">
        <v>521</v>
      </c>
      <c r="C310" s="171" t="s">
        <v>522</v>
      </c>
      <c r="D310" s="172" t="s">
        <v>140</v>
      </c>
      <c r="E310" s="173">
        <v>17.55</v>
      </c>
      <c r="F310" s="173"/>
      <c r="G310" s="174">
        <f t="shared" si="12"/>
        <v>0</v>
      </c>
      <c r="O310" s="168">
        <v>2</v>
      </c>
      <c r="AA310" s="146">
        <v>12</v>
      </c>
      <c r="AB310" s="146">
        <v>0</v>
      </c>
      <c r="AC310" s="146">
        <v>96</v>
      </c>
      <c r="AZ310" s="146">
        <v>2</v>
      </c>
      <c r="BA310" s="146">
        <f t="shared" si="13"/>
        <v>0</v>
      </c>
      <c r="BB310" s="146">
        <f t="shared" si="14"/>
        <v>0</v>
      </c>
      <c r="BC310" s="146">
        <f t="shared" si="15"/>
        <v>0</v>
      </c>
      <c r="BD310" s="146">
        <f t="shared" si="16"/>
        <v>0</v>
      </c>
      <c r="BE310" s="146">
        <f t="shared" si="17"/>
        <v>0</v>
      </c>
      <c r="CA310" s="168">
        <v>12</v>
      </c>
      <c r="CB310" s="168">
        <v>0</v>
      </c>
      <c r="CZ310" s="146">
        <v>0</v>
      </c>
    </row>
    <row r="311" spans="1:104">
      <c r="A311" s="169">
        <v>137</v>
      </c>
      <c r="B311" s="170" t="s">
        <v>523</v>
      </c>
      <c r="C311" s="171" t="s">
        <v>524</v>
      </c>
      <c r="D311" s="172" t="s">
        <v>140</v>
      </c>
      <c r="E311" s="173">
        <v>5.2</v>
      </c>
      <c r="F311" s="173"/>
      <c r="G311" s="174">
        <f t="shared" si="12"/>
        <v>0</v>
      </c>
      <c r="O311" s="168">
        <v>2</v>
      </c>
      <c r="AA311" s="146">
        <v>12</v>
      </c>
      <c r="AB311" s="146">
        <v>0</v>
      </c>
      <c r="AC311" s="146">
        <v>97</v>
      </c>
      <c r="AZ311" s="146">
        <v>2</v>
      </c>
      <c r="BA311" s="146">
        <f t="shared" si="13"/>
        <v>0</v>
      </c>
      <c r="BB311" s="146">
        <f t="shared" si="14"/>
        <v>0</v>
      </c>
      <c r="BC311" s="146">
        <f t="shared" si="15"/>
        <v>0</v>
      </c>
      <c r="BD311" s="146">
        <f t="shared" si="16"/>
        <v>0</v>
      </c>
      <c r="BE311" s="146">
        <f t="shared" si="17"/>
        <v>0</v>
      </c>
      <c r="CA311" s="168">
        <v>12</v>
      </c>
      <c r="CB311" s="168">
        <v>0</v>
      </c>
      <c r="CZ311" s="146">
        <v>0</v>
      </c>
    </row>
    <row r="312" spans="1:104">
      <c r="A312" s="169">
        <v>138</v>
      </c>
      <c r="B312" s="170" t="s">
        <v>525</v>
      </c>
      <c r="C312" s="171" t="s">
        <v>526</v>
      </c>
      <c r="D312" s="172" t="s">
        <v>140</v>
      </c>
      <c r="E312" s="173">
        <v>3.4</v>
      </c>
      <c r="F312" s="173"/>
      <c r="G312" s="174">
        <f t="shared" si="12"/>
        <v>0</v>
      </c>
      <c r="O312" s="168">
        <v>2</v>
      </c>
      <c r="AA312" s="146">
        <v>12</v>
      </c>
      <c r="AB312" s="146">
        <v>0</v>
      </c>
      <c r="AC312" s="146">
        <v>98</v>
      </c>
      <c r="AZ312" s="146">
        <v>2</v>
      </c>
      <c r="BA312" s="146">
        <f t="shared" si="13"/>
        <v>0</v>
      </c>
      <c r="BB312" s="146">
        <f t="shared" si="14"/>
        <v>0</v>
      </c>
      <c r="BC312" s="146">
        <f t="shared" si="15"/>
        <v>0</v>
      </c>
      <c r="BD312" s="146">
        <f t="shared" si="16"/>
        <v>0</v>
      </c>
      <c r="BE312" s="146">
        <f t="shared" si="17"/>
        <v>0</v>
      </c>
      <c r="CA312" s="168">
        <v>12</v>
      </c>
      <c r="CB312" s="168">
        <v>0</v>
      </c>
      <c r="CZ312" s="146">
        <v>0</v>
      </c>
    </row>
    <row r="313" spans="1:104">
      <c r="A313" s="169">
        <v>139</v>
      </c>
      <c r="B313" s="170" t="s">
        <v>527</v>
      </c>
      <c r="C313" s="171" t="s">
        <v>528</v>
      </c>
      <c r="D313" s="172" t="s">
        <v>224</v>
      </c>
      <c r="E313" s="173">
        <v>1</v>
      </c>
      <c r="F313" s="173"/>
      <c r="G313" s="174">
        <f t="shared" si="12"/>
        <v>0</v>
      </c>
      <c r="O313" s="168">
        <v>2</v>
      </c>
      <c r="AA313" s="146">
        <v>12</v>
      </c>
      <c r="AB313" s="146">
        <v>0</v>
      </c>
      <c r="AC313" s="146">
        <v>99</v>
      </c>
      <c r="AZ313" s="146">
        <v>2</v>
      </c>
      <c r="BA313" s="146">
        <f t="shared" si="13"/>
        <v>0</v>
      </c>
      <c r="BB313" s="146">
        <f t="shared" si="14"/>
        <v>0</v>
      </c>
      <c r="BC313" s="146">
        <f t="shared" si="15"/>
        <v>0</v>
      </c>
      <c r="BD313" s="146">
        <f t="shared" si="16"/>
        <v>0</v>
      </c>
      <c r="BE313" s="146">
        <f t="shared" si="17"/>
        <v>0</v>
      </c>
      <c r="CA313" s="168">
        <v>12</v>
      </c>
      <c r="CB313" s="168">
        <v>0</v>
      </c>
      <c r="CZ313" s="146">
        <v>0</v>
      </c>
    </row>
    <row r="314" spans="1:104">
      <c r="A314" s="169">
        <v>140</v>
      </c>
      <c r="B314" s="170" t="s">
        <v>529</v>
      </c>
      <c r="C314" s="171" t="s">
        <v>530</v>
      </c>
      <c r="D314" s="172" t="s">
        <v>327</v>
      </c>
      <c r="E314" s="173">
        <v>1</v>
      </c>
      <c r="F314" s="173"/>
      <c r="G314" s="174">
        <f t="shared" si="12"/>
        <v>0</v>
      </c>
      <c r="O314" s="168">
        <v>2</v>
      </c>
      <c r="AA314" s="146">
        <v>12</v>
      </c>
      <c r="AB314" s="146">
        <v>0</v>
      </c>
      <c r="AC314" s="146">
        <v>100</v>
      </c>
      <c r="AZ314" s="146">
        <v>2</v>
      </c>
      <c r="BA314" s="146">
        <f t="shared" si="13"/>
        <v>0</v>
      </c>
      <c r="BB314" s="146">
        <f t="shared" si="14"/>
        <v>0</v>
      </c>
      <c r="BC314" s="146">
        <f t="shared" si="15"/>
        <v>0</v>
      </c>
      <c r="BD314" s="146">
        <f t="shared" si="16"/>
        <v>0</v>
      </c>
      <c r="BE314" s="146">
        <f t="shared" si="17"/>
        <v>0</v>
      </c>
      <c r="CA314" s="168">
        <v>12</v>
      </c>
      <c r="CB314" s="168">
        <v>0</v>
      </c>
      <c r="CZ314" s="146">
        <v>0</v>
      </c>
    </row>
    <row r="315" spans="1:104">
      <c r="A315" s="169">
        <v>141</v>
      </c>
      <c r="B315" s="170" t="s">
        <v>531</v>
      </c>
      <c r="C315" s="171" t="s">
        <v>532</v>
      </c>
      <c r="D315" s="172" t="s">
        <v>327</v>
      </c>
      <c r="E315" s="173">
        <v>1</v>
      </c>
      <c r="F315" s="173"/>
      <c r="G315" s="174">
        <f t="shared" si="12"/>
        <v>0</v>
      </c>
      <c r="O315" s="168">
        <v>2</v>
      </c>
      <c r="AA315" s="146">
        <v>12</v>
      </c>
      <c r="AB315" s="146">
        <v>0</v>
      </c>
      <c r="AC315" s="146">
        <v>101</v>
      </c>
      <c r="AZ315" s="146">
        <v>2</v>
      </c>
      <c r="BA315" s="146">
        <f t="shared" si="13"/>
        <v>0</v>
      </c>
      <c r="BB315" s="146">
        <f t="shared" si="14"/>
        <v>0</v>
      </c>
      <c r="BC315" s="146">
        <f t="shared" si="15"/>
        <v>0</v>
      </c>
      <c r="BD315" s="146">
        <f t="shared" si="16"/>
        <v>0</v>
      </c>
      <c r="BE315" s="146">
        <f t="shared" si="17"/>
        <v>0</v>
      </c>
      <c r="CA315" s="168">
        <v>12</v>
      </c>
      <c r="CB315" s="168">
        <v>0</v>
      </c>
      <c r="CZ315" s="146">
        <v>0</v>
      </c>
    </row>
    <row r="316" spans="1:104">
      <c r="A316" s="169">
        <v>142</v>
      </c>
      <c r="B316" s="170" t="s">
        <v>533</v>
      </c>
      <c r="C316" s="171" t="s">
        <v>534</v>
      </c>
      <c r="D316" s="172" t="s">
        <v>327</v>
      </c>
      <c r="E316" s="173">
        <v>2</v>
      </c>
      <c r="F316" s="173"/>
      <c r="G316" s="174">
        <f t="shared" si="12"/>
        <v>0</v>
      </c>
      <c r="O316" s="168">
        <v>2</v>
      </c>
      <c r="AA316" s="146">
        <v>12</v>
      </c>
      <c r="AB316" s="146">
        <v>0</v>
      </c>
      <c r="AC316" s="146">
        <v>102</v>
      </c>
      <c r="AZ316" s="146">
        <v>2</v>
      </c>
      <c r="BA316" s="146">
        <f t="shared" si="13"/>
        <v>0</v>
      </c>
      <c r="BB316" s="146">
        <f t="shared" si="14"/>
        <v>0</v>
      </c>
      <c r="BC316" s="146">
        <f t="shared" si="15"/>
        <v>0</v>
      </c>
      <c r="BD316" s="146">
        <f t="shared" si="16"/>
        <v>0</v>
      </c>
      <c r="BE316" s="146">
        <f t="shared" si="17"/>
        <v>0</v>
      </c>
      <c r="CA316" s="168">
        <v>12</v>
      </c>
      <c r="CB316" s="168">
        <v>0</v>
      </c>
      <c r="CZ316" s="146">
        <v>0</v>
      </c>
    </row>
    <row r="317" spans="1:104">
      <c r="A317" s="169">
        <v>143</v>
      </c>
      <c r="B317" s="170" t="s">
        <v>535</v>
      </c>
      <c r="C317" s="171" t="s">
        <v>536</v>
      </c>
      <c r="D317" s="172" t="s">
        <v>171</v>
      </c>
      <c r="E317" s="173">
        <v>1.31</v>
      </c>
      <c r="F317" s="173"/>
      <c r="G317" s="174">
        <f t="shared" si="12"/>
        <v>0</v>
      </c>
      <c r="O317" s="168">
        <v>2</v>
      </c>
      <c r="AA317" s="146">
        <v>1</v>
      </c>
      <c r="AB317" s="146">
        <v>7</v>
      </c>
      <c r="AC317" s="146">
        <v>7</v>
      </c>
      <c r="AZ317" s="146">
        <v>2</v>
      </c>
      <c r="BA317" s="146">
        <f t="shared" si="13"/>
        <v>0</v>
      </c>
      <c r="BB317" s="146">
        <f t="shared" si="14"/>
        <v>0</v>
      </c>
      <c r="BC317" s="146">
        <f t="shared" si="15"/>
        <v>0</v>
      </c>
      <c r="BD317" s="146">
        <f t="shared" si="16"/>
        <v>0</v>
      </c>
      <c r="BE317" s="146">
        <f t="shared" si="17"/>
        <v>0</v>
      </c>
      <c r="CA317" s="168">
        <v>1</v>
      </c>
      <c r="CB317" s="168">
        <v>7</v>
      </c>
      <c r="CZ317" s="146">
        <v>0</v>
      </c>
    </row>
    <row r="318" spans="1:104">
      <c r="A318" s="181"/>
      <c r="B318" s="182" t="s">
        <v>77</v>
      </c>
      <c r="C318" s="183" t="str">
        <f>CONCATENATE(B308," ",C308)</f>
        <v>767 Konstrukce zámečnické</v>
      </c>
      <c r="D318" s="184"/>
      <c r="E318" s="185"/>
      <c r="F318" s="186"/>
      <c r="G318" s="187">
        <f>SUM(G308:G317)</f>
        <v>0</v>
      </c>
      <c r="O318" s="168">
        <v>4</v>
      </c>
      <c r="BA318" s="188">
        <f>SUM(BA308:BA317)</f>
        <v>0</v>
      </c>
      <c r="BB318" s="188">
        <f>SUM(BB308:BB317)</f>
        <v>0</v>
      </c>
      <c r="BC318" s="188">
        <f>SUM(BC308:BC317)</f>
        <v>0</v>
      </c>
      <c r="BD318" s="188">
        <f>SUM(BD308:BD317)</f>
        <v>0</v>
      </c>
      <c r="BE318" s="188">
        <f>SUM(BE308:BE317)</f>
        <v>0</v>
      </c>
    </row>
    <row r="319" spans="1:104">
      <c r="A319" s="161" t="s">
        <v>74</v>
      </c>
      <c r="B319" s="162" t="s">
        <v>537</v>
      </c>
      <c r="C319" s="163" t="s">
        <v>538</v>
      </c>
      <c r="D319" s="164"/>
      <c r="E319" s="165"/>
      <c r="F319" s="165"/>
      <c r="G319" s="166"/>
      <c r="H319" s="167"/>
      <c r="I319" s="167"/>
      <c r="O319" s="168">
        <v>1</v>
      </c>
    </row>
    <row r="320" spans="1:104">
      <c r="A320" s="169">
        <v>144</v>
      </c>
      <c r="B320" s="170" t="s">
        <v>539</v>
      </c>
      <c r="C320" s="171" t="s">
        <v>540</v>
      </c>
      <c r="D320" s="172" t="s">
        <v>140</v>
      </c>
      <c r="E320" s="173">
        <v>6.4</v>
      </c>
      <c r="F320" s="173"/>
      <c r="G320" s="174">
        <f>E320*F320</f>
        <v>0</v>
      </c>
      <c r="O320" s="168">
        <v>2</v>
      </c>
      <c r="AA320" s="146">
        <v>1</v>
      </c>
      <c r="AB320" s="146">
        <v>7</v>
      </c>
      <c r="AC320" s="146">
        <v>7</v>
      </c>
      <c r="AZ320" s="146">
        <v>2</v>
      </c>
      <c r="BA320" s="146">
        <f>IF(AZ320=1,G320,0)</f>
        <v>0</v>
      </c>
      <c r="BB320" s="146">
        <f>IF(AZ320=2,G320,0)</f>
        <v>0</v>
      </c>
      <c r="BC320" s="146">
        <f>IF(AZ320=3,G320,0)</f>
        <v>0</v>
      </c>
      <c r="BD320" s="146">
        <f>IF(AZ320=4,G320,0)</f>
        <v>0</v>
      </c>
      <c r="BE320" s="146">
        <f>IF(AZ320=5,G320,0)</f>
        <v>0</v>
      </c>
      <c r="CA320" s="168">
        <v>1</v>
      </c>
      <c r="CB320" s="168">
        <v>7</v>
      </c>
      <c r="CZ320" s="146">
        <v>0</v>
      </c>
    </row>
    <row r="321" spans="1:104">
      <c r="A321" s="175"/>
      <c r="B321" s="177"/>
      <c r="C321" s="221" t="s">
        <v>541</v>
      </c>
      <c r="D321" s="222"/>
      <c r="E321" s="178">
        <v>6.4</v>
      </c>
      <c r="F321" s="179"/>
      <c r="G321" s="180"/>
      <c r="M321" s="176" t="s">
        <v>541</v>
      </c>
      <c r="O321" s="168"/>
    </row>
    <row r="322" spans="1:104">
      <c r="A322" s="169">
        <v>145</v>
      </c>
      <c r="B322" s="170" t="s">
        <v>542</v>
      </c>
      <c r="C322" s="171" t="s">
        <v>543</v>
      </c>
      <c r="D322" s="172" t="s">
        <v>140</v>
      </c>
      <c r="E322" s="173">
        <v>32.700000000000003</v>
      </c>
      <c r="F322" s="173"/>
      <c r="G322" s="174">
        <f>E322*F322</f>
        <v>0</v>
      </c>
      <c r="O322" s="168">
        <v>2</v>
      </c>
      <c r="AA322" s="146">
        <v>1</v>
      </c>
      <c r="AB322" s="146">
        <v>7</v>
      </c>
      <c r="AC322" s="146">
        <v>7</v>
      </c>
      <c r="AZ322" s="146">
        <v>2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68">
        <v>1</v>
      </c>
      <c r="CB322" s="168">
        <v>7</v>
      </c>
      <c r="CZ322" s="146">
        <v>2.40000000000018E-4</v>
      </c>
    </row>
    <row r="323" spans="1:104">
      <c r="A323" s="169">
        <v>146</v>
      </c>
      <c r="B323" s="170" t="s">
        <v>544</v>
      </c>
      <c r="C323" s="171" t="s">
        <v>545</v>
      </c>
      <c r="D323" s="172" t="s">
        <v>140</v>
      </c>
      <c r="E323" s="173">
        <v>32.700000000000003</v>
      </c>
      <c r="F323" s="173"/>
      <c r="G323" s="174">
        <f>E323*F323</f>
        <v>0</v>
      </c>
      <c r="O323" s="168">
        <v>2</v>
      </c>
      <c r="AA323" s="146">
        <v>1</v>
      </c>
      <c r="AB323" s="146">
        <v>7</v>
      </c>
      <c r="AC323" s="146">
        <v>7</v>
      </c>
      <c r="AZ323" s="146">
        <v>2</v>
      </c>
      <c r="BA323" s="146">
        <f>IF(AZ323=1,G323,0)</f>
        <v>0</v>
      </c>
      <c r="BB323" s="146">
        <f>IF(AZ323=2,G323,0)</f>
        <v>0</v>
      </c>
      <c r="BC323" s="146">
        <f>IF(AZ323=3,G323,0)</f>
        <v>0</v>
      </c>
      <c r="BD323" s="146">
        <f>IF(AZ323=4,G323,0)</f>
        <v>0</v>
      </c>
      <c r="BE323" s="146">
        <f>IF(AZ323=5,G323,0)</f>
        <v>0</v>
      </c>
      <c r="CA323" s="168">
        <v>1</v>
      </c>
      <c r="CB323" s="168">
        <v>7</v>
      </c>
      <c r="CZ323" s="146">
        <v>0</v>
      </c>
    </row>
    <row r="324" spans="1:104">
      <c r="A324" s="169">
        <v>147</v>
      </c>
      <c r="B324" s="170" t="s">
        <v>546</v>
      </c>
      <c r="C324" s="171" t="s">
        <v>547</v>
      </c>
      <c r="D324" s="172" t="s">
        <v>123</v>
      </c>
      <c r="E324" s="173">
        <v>40.9</v>
      </c>
      <c r="F324" s="173"/>
      <c r="G324" s="174">
        <f>E324*F324</f>
        <v>0</v>
      </c>
      <c r="O324" s="168">
        <v>2</v>
      </c>
      <c r="AA324" s="146">
        <v>1</v>
      </c>
      <c r="AB324" s="146">
        <v>7</v>
      </c>
      <c r="AC324" s="146">
        <v>7</v>
      </c>
      <c r="AZ324" s="146">
        <v>2</v>
      </c>
      <c r="BA324" s="146">
        <f>IF(AZ324=1,G324,0)</f>
        <v>0</v>
      </c>
      <c r="BB324" s="146">
        <f>IF(AZ324=2,G324,0)</f>
        <v>0</v>
      </c>
      <c r="BC324" s="146">
        <f>IF(AZ324=3,G324,0)</f>
        <v>0</v>
      </c>
      <c r="BD324" s="146">
        <f>IF(AZ324=4,G324,0)</f>
        <v>0</v>
      </c>
      <c r="BE324" s="146">
        <f>IF(AZ324=5,G324,0)</f>
        <v>0</v>
      </c>
      <c r="CA324" s="168">
        <v>1</v>
      </c>
      <c r="CB324" s="168">
        <v>7</v>
      </c>
      <c r="CZ324" s="146">
        <v>4.9300000000016596E-3</v>
      </c>
    </row>
    <row r="325" spans="1:104">
      <c r="A325" s="175"/>
      <c r="B325" s="177"/>
      <c r="C325" s="221" t="s">
        <v>421</v>
      </c>
      <c r="D325" s="222"/>
      <c r="E325" s="178">
        <v>40.9</v>
      </c>
      <c r="F325" s="179"/>
      <c r="G325" s="180"/>
      <c r="M325" s="176" t="s">
        <v>421</v>
      </c>
      <c r="O325" s="168"/>
    </row>
    <row r="326" spans="1:104">
      <c r="A326" s="169">
        <v>148</v>
      </c>
      <c r="B326" s="170" t="s">
        <v>548</v>
      </c>
      <c r="C326" s="171" t="s">
        <v>549</v>
      </c>
      <c r="D326" s="172" t="s">
        <v>123</v>
      </c>
      <c r="E326" s="173">
        <v>8.6</v>
      </c>
      <c r="F326" s="173"/>
      <c r="G326" s="174">
        <f>E326*F326</f>
        <v>0</v>
      </c>
      <c r="O326" s="168">
        <v>2</v>
      </c>
      <c r="AA326" s="146">
        <v>1</v>
      </c>
      <c r="AB326" s="146">
        <v>7</v>
      </c>
      <c r="AC326" s="146">
        <v>7</v>
      </c>
      <c r="AZ326" s="146">
        <v>2</v>
      </c>
      <c r="BA326" s="146">
        <f>IF(AZ326=1,G326,0)</f>
        <v>0</v>
      </c>
      <c r="BB326" s="146">
        <f>IF(AZ326=2,G326,0)</f>
        <v>0</v>
      </c>
      <c r="BC326" s="146">
        <f>IF(AZ326=3,G326,0)</f>
        <v>0</v>
      </c>
      <c r="BD326" s="146">
        <f>IF(AZ326=4,G326,0)</f>
        <v>0</v>
      </c>
      <c r="BE326" s="146">
        <f>IF(AZ326=5,G326,0)</f>
        <v>0</v>
      </c>
      <c r="CA326" s="168">
        <v>1</v>
      </c>
      <c r="CB326" s="168">
        <v>7</v>
      </c>
      <c r="CZ326" s="146">
        <v>0</v>
      </c>
    </row>
    <row r="327" spans="1:104">
      <c r="A327" s="175"/>
      <c r="B327" s="177"/>
      <c r="C327" s="221" t="s">
        <v>550</v>
      </c>
      <c r="D327" s="222"/>
      <c r="E327" s="178">
        <v>8.6</v>
      </c>
      <c r="F327" s="179"/>
      <c r="G327" s="180"/>
      <c r="M327" s="176" t="s">
        <v>550</v>
      </c>
      <c r="O327" s="168"/>
    </row>
    <row r="328" spans="1:104">
      <c r="A328" s="169">
        <v>149</v>
      </c>
      <c r="B328" s="170" t="s">
        <v>551</v>
      </c>
      <c r="C328" s="171" t="s">
        <v>552</v>
      </c>
      <c r="D328" s="172" t="s">
        <v>123</v>
      </c>
      <c r="E328" s="173">
        <v>40.9</v>
      </c>
      <c r="F328" s="173"/>
      <c r="G328" s="174">
        <f>E328*F328</f>
        <v>0</v>
      </c>
      <c r="O328" s="168">
        <v>2</v>
      </c>
      <c r="AA328" s="146">
        <v>1</v>
      </c>
      <c r="AB328" s="146">
        <v>7</v>
      </c>
      <c r="AC328" s="146">
        <v>7</v>
      </c>
      <c r="AZ328" s="146">
        <v>2</v>
      </c>
      <c r="BA328" s="146">
        <f>IF(AZ328=1,G328,0)</f>
        <v>0</v>
      </c>
      <c r="BB328" s="146">
        <f>IF(AZ328=2,G328,0)</f>
        <v>0</v>
      </c>
      <c r="BC328" s="146">
        <f>IF(AZ328=3,G328,0)</f>
        <v>0</v>
      </c>
      <c r="BD328" s="146">
        <f>IF(AZ328=4,G328,0)</f>
        <v>0</v>
      </c>
      <c r="BE328" s="146">
        <f>IF(AZ328=5,G328,0)</f>
        <v>0</v>
      </c>
      <c r="CA328" s="168">
        <v>1</v>
      </c>
      <c r="CB328" s="168">
        <v>7</v>
      </c>
      <c r="CZ328" s="146">
        <v>1.2000000000007599E-3</v>
      </c>
    </row>
    <row r="329" spans="1:104">
      <c r="A329" s="169">
        <v>150</v>
      </c>
      <c r="B329" s="170" t="s">
        <v>553</v>
      </c>
      <c r="C329" s="171" t="s">
        <v>554</v>
      </c>
      <c r="D329" s="172" t="s">
        <v>123</v>
      </c>
      <c r="E329" s="173">
        <v>46.542000000000002</v>
      </c>
      <c r="F329" s="173"/>
      <c r="G329" s="174">
        <f>E329*F329</f>
        <v>0</v>
      </c>
      <c r="O329" s="168">
        <v>2</v>
      </c>
      <c r="AA329" s="146">
        <v>12</v>
      </c>
      <c r="AB329" s="146">
        <v>0</v>
      </c>
      <c r="AC329" s="146">
        <v>157</v>
      </c>
      <c r="AZ329" s="146">
        <v>2</v>
      </c>
      <c r="BA329" s="146">
        <f>IF(AZ329=1,G329,0)</f>
        <v>0</v>
      </c>
      <c r="BB329" s="146">
        <f>IF(AZ329=2,G329,0)</f>
        <v>0</v>
      </c>
      <c r="BC329" s="146">
        <f>IF(AZ329=3,G329,0)</f>
        <v>0</v>
      </c>
      <c r="BD329" s="146">
        <f>IF(AZ329=4,G329,0)</f>
        <v>0</v>
      </c>
      <c r="BE329" s="146">
        <f>IF(AZ329=5,G329,0)</f>
        <v>0</v>
      </c>
      <c r="CA329" s="168">
        <v>12</v>
      </c>
      <c r="CB329" s="168">
        <v>0</v>
      </c>
      <c r="CZ329" s="146">
        <v>2.0000000000010201E-2</v>
      </c>
    </row>
    <row r="330" spans="1:104">
      <c r="A330" s="175"/>
      <c r="B330" s="177"/>
      <c r="C330" s="221" t="s">
        <v>555</v>
      </c>
      <c r="D330" s="222"/>
      <c r="E330" s="178">
        <v>42.945</v>
      </c>
      <c r="F330" s="179"/>
      <c r="G330" s="180"/>
      <c r="M330" s="176" t="s">
        <v>555</v>
      </c>
      <c r="O330" s="168"/>
    </row>
    <row r="331" spans="1:104">
      <c r="A331" s="175"/>
      <c r="B331" s="177"/>
      <c r="C331" s="221" t="s">
        <v>556</v>
      </c>
      <c r="D331" s="222"/>
      <c r="E331" s="178">
        <v>3.597</v>
      </c>
      <c r="F331" s="179"/>
      <c r="G331" s="180"/>
      <c r="M331" s="176" t="s">
        <v>556</v>
      </c>
      <c r="O331" s="168"/>
    </row>
    <row r="332" spans="1:104">
      <c r="A332" s="169">
        <v>151</v>
      </c>
      <c r="B332" s="170" t="s">
        <v>557</v>
      </c>
      <c r="C332" s="171" t="s">
        <v>558</v>
      </c>
      <c r="D332" s="172" t="s">
        <v>140</v>
      </c>
      <c r="E332" s="173">
        <v>74.400000000000006</v>
      </c>
      <c r="F332" s="173"/>
      <c r="G332" s="174">
        <f>E332*F332</f>
        <v>0</v>
      </c>
      <c r="O332" s="168">
        <v>2</v>
      </c>
      <c r="AA332" s="146">
        <v>12</v>
      </c>
      <c r="AB332" s="146">
        <v>0</v>
      </c>
      <c r="AC332" s="146">
        <v>177</v>
      </c>
      <c r="AZ332" s="146">
        <v>2</v>
      </c>
      <c r="BA332" s="146">
        <f>IF(AZ332=1,G332,0)</f>
        <v>0</v>
      </c>
      <c r="BB332" s="146">
        <f>IF(AZ332=2,G332,0)</f>
        <v>0</v>
      </c>
      <c r="BC332" s="146">
        <f>IF(AZ332=3,G332,0)</f>
        <v>0</v>
      </c>
      <c r="BD332" s="146">
        <f>IF(AZ332=4,G332,0)</f>
        <v>0</v>
      </c>
      <c r="BE332" s="146">
        <f>IF(AZ332=5,G332,0)</f>
        <v>0</v>
      </c>
      <c r="CA332" s="168">
        <v>12</v>
      </c>
      <c r="CB332" s="168">
        <v>0</v>
      </c>
      <c r="CZ332" s="146">
        <v>0</v>
      </c>
    </row>
    <row r="333" spans="1:104">
      <c r="A333" s="169">
        <v>152</v>
      </c>
      <c r="B333" s="170" t="s">
        <v>559</v>
      </c>
      <c r="C333" s="171" t="s">
        <v>560</v>
      </c>
      <c r="D333" s="172" t="s">
        <v>171</v>
      </c>
      <c r="E333" s="173">
        <v>1.84</v>
      </c>
      <c r="F333" s="173"/>
      <c r="G333" s="174">
        <f>E333*F333</f>
        <v>0</v>
      </c>
      <c r="O333" s="168">
        <v>2</v>
      </c>
      <c r="AA333" s="146">
        <v>1</v>
      </c>
      <c r="AB333" s="146">
        <v>7</v>
      </c>
      <c r="AC333" s="146">
        <v>7</v>
      </c>
      <c r="AZ333" s="146">
        <v>2</v>
      </c>
      <c r="BA333" s="146">
        <f>IF(AZ333=1,G333,0)</f>
        <v>0</v>
      </c>
      <c r="BB333" s="146">
        <f>IF(AZ333=2,G333,0)</f>
        <v>0</v>
      </c>
      <c r="BC333" s="146">
        <f>IF(AZ333=3,G333,0)</f>
        <v>0</v>
      </c>
      <c r="BD333" s="146">
        <f>IF(AZ333=4,G333,0)</f>
        <v>0</v>
      </c>
      <c r="BE333" s="146">
        <f>IF(AZ333=5,G333,0)</f>
        <v>0</v>
      </c>
      <c r="CA333" s="168">
        <v>1</v>
      </c>
      <c r="CB333" s="168">
        <v>7</v>
      </c>
      <c r="CZ333" s="146">
        <v>0</v>
      </c>
    </row>
    <row r="334" spans="1:104">
      <c r="A334" s="181"/>
      <c r="B334" s="182" t="s">
        <v>77</v>
      </c>
      <c r="C334" s="183" t="str">
        <f>CONCATENATE(B319," ",C319)</f>
        <v>771 Podlahy z dlaždic a obklady</v>
      </c>
      <c r="D334" s="184"/>
      <c r="E334" s="185"/>
      <c r="F334" s="186"/>
      <c r="G334" s="187">
        <f>SUM(G319:G333)</f>
        <v>0</v>
      </c>
      <c r="O334" s="168">
        <v>4</v>
      </c>
      <c r="BA334" s="188">
        <f>SUM(BA319:BA333)</f>
        <v>0</v>
      </c>
      <c r="BB334" s="188">
        <f>SUM(BB319:BB333)</f>
        <v>0</v>
      </c>
      <c r="BC334" s="188">
        <f>SUM(BC319:BC333)</f>
        <v>0</v>
      </c>
      <c r="BD334" s="188">
        <f>SUM(BD319:BD333)</f>
        <v>0</v>
      </c>
      <c r="BE334" s="188">
        <f>SUM(BE319:BE333)</f>
        <v>0</v>
      </c>
    </row>
    <row r="335" spans="1:104">
      <c r="A335" s="161" t="s">
        <v>74</v>
      </c>
      <c r="B335" s="162" t="s">
        <v>561</v>
      </c>
      <c r="C335" s="163" t="s">
        <v>562</v>
      </c>
      <c r="D335" s="164"/>
      <c r="E335" s="165"/>
      <c r="F335" s="165"/>
      <c r="G335" s="166"/>
      <c r="H335" s="167"/>
      <c r="I335" s="167"/>
      <c r="O335" s="168">
        <v>1</v>
      </c>
    </row>
    <row r="336" spans="1:104">
      <c r="A336" s="169">
        <v>153</v>
      </c>
      <c r="B336" s="170" t="s">
        <v>563</v>
      </c>
      <c r="C336" s="171" t="s">
        <v>564</v>
      </c>
      <c r="D336" s="172" t="s">
        <v>123</v>
      </c>
      <c r="E336" s="173">
        <v>127</v>
      </c>
      <c r="F336" s="173"/>
      <c r="G336" s="174">
        <f>E336*F336</f>
        <v>0</v>
      </c>
      <c r="O336" s="168">
        <v>2</v>
      </c>
      <c r="AA336" s="146">
        <v>1</v>
      </c>
      <c r="AB336" s="146">
        <v>7</v>
      </c>
      <c r="AC336" s="146">
        <v>7</v>
      </c>
      <c r="AZ336" s="146">
        <v>2</v>
      </c>
      <c r="BA336" s="146">
        <f>IF(AZ336=1,G336,0)</f>
        <v>0</v>
      </c>
      <c r="BB336" s="146">
        <f>IF(AZ336=2,G336,0)</f>
        <v>0</v>
      </c>
      <c r="BC336" s="146">
        <f>IF(AZ336=3,G336,0)</f>
        <v>0</v>
      </c>
      <c r="BD336" s="146">
        <f>IF(AZ336=4,G336,0)</f>
        <v>0</v>
      </c>
      <c r="BE336" s="146">
        <f>IF(AZ336=5,G336,0)</f>
        <v>0</v>
      </c>
      <c r="CA336" s="168">
        <v>1</v>
      </c>
      <c r="CB336" s="168">
        <v>7</v>
      </c>
      <c r="CZ336" s="146">
        <v>0</v>
      </c>
    </row>
    <row r="337" spans="1:104">
      <c r="A337" s="175"/>
      <c r="B337" s="177"/>
      <c r="C337" s="221" t="s">
        <v>565</v>
      </c>
      <c r="D337" s="222"/>
      <c r="E337" s="178">
        <v>127</v>
      </c>
      <c r="F337" s="179"/>
      <c r="G337" s="180"/>
      <c r="M337" s="176" t="s">
        <v>565</v>
      </c>
      <c r="O337" s="168"/>
    </row>
    <row r="338" spans="1:104">
      <c r="A338" s="169">
        <v>154</v>
      </c>
      <c r="B338" s="170" t="s">
        <v>566</v>
      </c>
      <c r="C338" s="171" t="s">
        <v>567</v>
      </c>
      <c r="D338" s="172" t="s">
        <v>123</v>
      </c>
      <c r="E338" s="173">
        <v>127</v>
      </c>
      <c r="F338" s="173"/>
      <c r="G338" s="174">
        <f>E338*F338</f>
        <v>0</v>
      </c>
      <c r="O338" s="168">
        <v>2</v>
      </c>
      <c r="AA338" s="146">
        <v>1</v>
      </c>
      <c r="AB338" s="146">
        <v>7</v>
      </c>
      <c r="AC338" s="146">
        <v>7</v>
      </c>
      <c r="AZ338" s="146">
        <v>2</v>
      </c>
      <c r="BA338" s="146">
        <f>IF(AZ338=1,G338,0)</f>
        <v>0</v>
      </c>
      <c r="BB338" s="146">
        <f>IF(AZ338=2,G338,0)</f>
        <v>0</v>
      </c>
      <c r="BC338" s="146">
        <f>IF(AZ338=3,G338,0)</f>
        <v>0</v>
      </c>
      <c r="BD338" s="146">
        <f>IF(AZ338=4,G338,0)</f>
        <v>0</v>
      </c>
      <c r="BE338" s="146">
        <f>IF(AZ338=5,G338,0)</f>
        <v>0</v>
      </c>
      <c r="CA338" s="168">
        <v>1</v>
      </c>
      <c r="CB338" s="168">
        <v>7</v>
      </c>
      <c r="CZ338" s="146">
        <v>0</v>
      </c>
    </row>
    <row r="339" spans="1:104">
      <c r="A339" s="175"/>
      <c r="B339" s="177"/>
      <c r="C339" s="221" t="s">
        <v>565</v>
      </c>
      <c r="D339" s="222"/>
      <c r="E339" s="178">
        <v>127</v>
      </c>
      <c r="F339" s="179"/>
      <c r="G339" s="180"/>
      <c r="M339" s="176" t="s">
        <v>565</v>
      </c>
      <c r="O339" s="168"/>
    </row>
    <row r="340" spans="1:104">
      <c r="A340" s="169">
        <v>155</v>
      </c>
      <c r="B340" s="170" t="s">
        <v>568</v>
      </c>
      <c r="C340" s="171" t="s">
        <v>569</v>
      </c>
      <c r="D340" s="172" t="s">
        <v>123</v>
      </c>
      <c r="E340" s="173">
        <v>127</v>
      </c>
      <c r="F340" s="173"/>
      <c r="G340" s="174">
        <f>E340*F340</f>
        <v>0</v>
      </c>
      <c r="O340" s="168">
        <v>2</v>
      </c>
      <c r="AA340" s="146">
        <v>1</v>
      </c>
      <c r="AB340" s="146">
        <v>7</v>
      </c>
      <c r="AC340" s="146">
        <v>7</v>
      </c>
      <c r="AZ340" s="146">
        <v>2</v>
      </c>
      <c r="BA340" s="146">
        <f>IF(AZ340=1,G340,0)</f>
        <v>0</v>
      </c>
      <c r="BB340" s="146">
        <f>IF(AZ340=2,G340,0)</f>
        <v>0</v>
      </c>
      <c r="BC340" s="146">
        <f>IF(AZ340=3,G340,0)</f>
        <v>0</v>
      </c>
      <c r="BD340" s="146">
        <f>IF(AZ340=4,G340,0)</f>
        <v>0</v>
      </c>
      <c r="BE340" s="146">
        <f>IF(AZ340=5,G340,0)</f>
        <v>0</v>
      </c>
      <c r="CA340" s="168">
        <v>1</v>
      </c>
      <c r="CB340" s="168">
        <v>7</v>
      </c>
      <c r="CZ340" s="146">
        <v>0</v>
      </c>
    </row>
    <row r="341" spans="1:104">
      <c r="A341" s="169">
        <v>156</v>
      </c>
      <c r="B341" s="170" t="s">
        <v>570</v>
      </c>
      <c r="C341" s="171" t="s">
        <v>571</v>
      </c>
      <c r="D341" s="172" t="s">
        <v>123</v>
      </c>
      <c r="E341" s="173">
        <v>86</v>
      </c>
      <c r="F341" s="173"/>
      <c r="G341" s="174">
        <f>E341*F341</f>
        <v>0</v>
      </c>
      <c r="O341" s="168">
        <v>2</v>
      </c>
      <c r="AA341" s="146">
        <v>1</v>
      </c>
      <c r="AB341" s="146">
        <v>7</v>
      </c>
      <c r="AC341" s="146">
        <v>7</v>
      </c>
      <c r="AZ341" s="146">
        <v>2</v>
      </c>
      <c r="BA341" s="146">
        <f>IF(AZ341=1,G341,0)</f>
        <v>0</v>
      </c>
      <c r="BB341" s="146">
        <f>IF(AZ341=2,G341,0)</f>
        <v>0</v>
      </c>
      <c r="BC341" s="146">
        <f>IF(AZ341=3,G341,0)</f>
        <v>0</v>
      </c>
      <c r="BD341" s="146">
        <f>IF(AZ341=4,G341,0)</f>
        <v>0</v>
      </c>
      <c r="BE341" s="146">
        <f>IF(AZ341=5,G341,0)</f>
        <v>0</v>
      </c>
      <c r="CA341" s="168">
        <v>1</v>
      </c>
      <c r="CB341" s="168">
        <v>7</v>
      </c>
      <c r="CZ341" s="146">
        <v>0</v>
      </c>
    </row>
    <row r="342" spans="1:104">
      <c r="A342" s="175"/>
      <c r="B342" s="177"/>
      <c r="C342" s="221" t="s">
        <v>572</v>
      </c>
      <c r="D342" s="222"/>
      <c r="E342" s="178">
        <v>86</v>
      </c>
      <c r="F342" s="179"/>
      <c r="G342" s="180"/>
      <c r="M342" s="176" t="s">
        <v>572</v>
      </c>
      <c r="O342" s="168"/>
    </row>
    <row r="343" spans="1:104">
      <c r="A343" s="169">
        <v>157</v>
      </c>
      <c r="B343" s="170" t="s">
        <v>573</v>
      </c>
      <c r="C343" s="171" t="s">
        <v>574</v>
      </c>
      <c r="D343" s="172" t="s">
        <v>171</v>
      </c>
      <c r="E343" s="173">
        <v>0.34</v>
      </c>
      <c r="F343" s="173"/>
      <c r="G343" s="174">
        <f>E343*F343</f>
        <v>0</v>
      </c>
      <c r="O343" s="168">
        <v>2</v>
      </c>
      <c r="AA343" s="146">
        <v>1</v>
      </c>
      <c r="AB343" s="146">
        <v>7</v>
      </c>
      <c r="AC343" s="146">
        <v>7</v>
      </c>
      <c r="AZ343" s="146">
        <v>2</v>
      </c>
      <c r="BA343" s="146">
        <f>IF(AZ343=1,G343,0)</f>
        <v>0</v>
      </c>
      <c r="BB343" s="146">
        <f>IF(AZ343=2,G343,0)</f>
        <v>0</v>
      </c>
      <c r="BC343" s="146">
        <f>IF(AZ343=3,G343,0)</f>
        <v>0</v>
      </c>
      <c r="BD343" s="146">
        <f>IF(AZ343=4,G343,0)</f>
        <v>0</v>
      </c>
      <c r="BE343" s="146">
        <f>IF(AZ343=5,G343,0)</f>
        <v>0</v>
      </c>
      <c r="CA343" s="168">
        <v>1</v>
      </c>
      <c r="CB343" s="168">
        <v>7</v>
      </c>
      <c r="CZ343" s="146">
        <v>0</v>
      </c>
    </row>
    <row r="344" spans="1:104">
      <c r="A344" s="181"/>
      <c r="B344" s="182" t="s">
        <v>77</v>
      </c>
      <c r="C344" s="183" t="str">
        <f>CONCATENATE(B335," ",C335)</f>
        <v>776 Podlahy povlakové</v>
      </c>
      <c r="D344" s="184"/>
      <c r="E344" s="185"/>
      <c r="F344" s="186"/>
      <c r="G344" s="187">
        <f>SUM(G335:G343)</f>
        <v>0</v>
      </c>
      <c r="O344" s="168">
        <v>4</v>
      </c>
      <c r="BA344" s="188">
        <f>SUM(BA335:BA343)</f>
        <v>0</v>
      </c>
      <c r="BB344" s="188">
        <f>SUM(BB335:BB343)</f>
        <v>0</v>
      </c>
      <c r="BC344" s="188">
        <f>SUM(BC335:BC343)</f>
        <v>0</v>
      </c>
      <c r="BD344" s="188">
        <f>SUM(BD335:BD343)</f>
        <v>0</v>
      </c>
      <c r="BE344" s="188">
        <f>SUM(BE335:BE343)</f>
        <v>0</v>
      </c>
    </row>
    <row r="345" spans="1:104">
      <c r="A345" s="161" t="s">
        <v>74</v>
      </c>
      <c r="B345" s="162" t="s">
        <v>575</v>
      </c>
      <c r="C345" s="163" t="s">
        <v>576</v>
      </c>
      <c r="D345" s="164"/>
      <c r="E345" s="165"/>
      <c r="F345" s="165"/>
      <c r="G345" s="166"/>
      <c r="H345" s="167"/>
      <c r="I345" s="167"/>
      <c r="O345" s="168">
        <v>1</v>
      </c>
    </row>
    <row r="346" spans="1:104" ht="22.5">
      <c r="A346" s="169">
        <v>158</v>
      </c>
      <c r="B346" s="170" t="s">
        <v>577</v>
      </c>
      <c r="C346" s="171" t="s">
        <v>578</v>
      </c>
      <c r="D346" s="172" t="s">
        <v>123</v>
      </c>
      <c r="E346" s="173">
        <v>72</v>
      </c>
      <c r="F346" s="173"/>
      <c r="G346" s="174">
        <f>E346*F346</f>
        <v>0</v>
      </c>
      <c r="O346" s="168">
        <v>2</v>
      </c>
      <c r="AA346" s="146">
        <v>1</v>
      </c>
      <c r="AB346" s="146">
        <v>7</v>
      </c>
      <c r="AC346" s="146">
        <v>7</v>
      </c>
      <c r="AZ346" s="146">
        <v>2</v>
      </c>
      <c r="BA346" s="146">
        <f>IF(AZ346=1,G346,0)</f>
        <v>0</v>
      </c>
      <c r="BB346" s="146">
        <f>IF(AZ346=2,G346,0)</f>
        <v>0</v>
      </c>
      <c r="BC346" s="146">
        <f>IF(AZ346=3,G346,0)</f>
        <v>0</v>
      </c>
      <c r="BD346" s="146">
        <f>IF(AZ346=4,G346,0)</f>
        <v>0</v>
      </c>
      <c r="BE346" s="146">
        <f>IF(AZ346=5,G346,0)</f>
        <v>0</v>
      </c>
      <c r="CA346" s="168">
        <v>1</v>
      </c>
      <c r="CB346" s="168">
        <v>7</v>
      </c>
      <c r="CZ346" s="146">
        <v>0</v>
      </c>
    </row>
    <row r="347" spans="1:104">
      <c r="A347" s="175"/>
      <c r="B347" s="177"/>
      <c r="C347" s="221" t="s">
        <v>579</v>
      </c>
      <c r="D347" s="222"/>
      <c r="E347" s="178">
        <v>72</v>
      </c>
      <c r="F347" s="179"/>
      <c r="G347" s="180"/>
      <c r="M347" s="176" t="s">
        <v>579</v>
      </c>
      <c r="O347" s="168"/>
    </row>
    <row r="348" spans="1:104">
      <c r="A348" s="169">
        <v>159</v>
      </c>
      <c r="B348" s="170" t="s">
        <v>580</v>
      </c>
      <c r="C348" s="171" t="s">
        <v>581</v>
      </c>
      <c r="D348" s="172" t="s">
        <v>123</v>
      </c>
      <c r="E348" s="173">
        <v>72</v>
      </c>
      <c r="F348" s="173"/>
      <c r="G348" s="174">
        <f>E348*F348</f>
        <v>0</v>
      </c>
      <c r="O348" s="168">
        <v>2</v>
      </c>
      <c r="AA348" s="146">
        <v>1</v>
      </c>
      <c r="AB348" s="146">
        <v>7</v>
      </c>
      <c r="AC348" s="146">
        <v>7</v>
      </c>
      <c r="AZ348" s="146">
        <v>2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68">
        <v>1</v>
      </c>
      <c r="CB348" s="168">
        <v>7</v>
      </c>
      <c r="CZ348" s="146">
        <v>0</v>
      </c>
    </row>
    <row r="349" spans="1:104">
      <c r="A349" s="181"/>
      <c r="B349" s="182" t="s">
        <v>77</v>
      </c>
      <c r="C349" s="183" t="str">
        <f>CONCATENATE(B345," ",C345)</f>
        <v>777 Podlahy ze syntetických hmot</v>
      </c>
      <c r="D349" s="184"/>
      <c r="E349" s="185"/>
      <c r="F349" s="186"/>
      <c r="G349" s="187">
        <f>SUM(G345:G348)</f>
        <v>0</v>
      </c>
      <c r="O349" s="168">
        <v>4</v>
      </c>
      <c r="BA349" s="188">
        <f>SUM(BA345:BA348)</f>
        <v>0</v>
      </c>
      <c r="BB349" s="188">
        <f>SUM(BB345:BB348)</f>
        <v>0</v>
      </c>
      <c r="BC349" s="188">
        <f>SUM(BC345:BC348)</f>
        <v>0</v>
      </c>
      <c r="BD349" s="188">
        <f>SUM(BD345:BD348)</f>
        <v>0</v>
      </c>
      <c r="BE349" s="188">
        <f>SUM(BE345:BE348)</f>
        <v>0</v>
      </c>
    </row>
    <row r="350" spans="1:104">
      <c r="A350" s="161" t="s">
        <v>74</v>
      </c>
      <c r="B350" s="162" t="s">
        <v>582</v>
      </c>
      <c r="C350" s="163" t="s">
        <v>583</v>
      </c>
      <c r="D350" s="164"/>
      <c r="E350" s="165"/>
      <c r="F350" s="165"/>
      <c r="G350" s="166"/>
      <c r="H350" s="167"/>
      <c r="I350" s="167"/>
      <c r="O350" s="168">
        <v>1</v>
      </c>
    </row>
    <row r="351" spans="1:104">
      <c r="A351" s="169">
        <v>160</v>
      </c>
      <c r="B351" s="170" t="s">
        <v>584</v>
      </c>
      <c r="C351" s="171" t="s">
        <v>585</v>
      </c>
      <c r="D351" s="172" t="s">
        <v>123</v>
      </c>
      <c r="E351" s="173">
        <v>84.62</v>
      </c>
      <c r="F351" s="173"/>
      <c r="G351" s="174">
        <f>E351*F351</f>
        <v>0</v>
      </c>
      <c r="O351" s="168">
        <v>2</v>
      </c>
      <c r="AA351" s="146">
        <v>1</v>
      </c>
      <c r="AB351" s="146">
        <v>7</v>
      </c>
      <c r="AC351" s="146">
        <v>7</v>
      </c>
      <c r="AZ351" s="146">
        <v>2</v>
      </c>
      <c r="BA351" s="146">
        <f>IF(AZ351=1,G351,0)</f>
        <v>0</v>
      </c>
      <c r="BB351" s="146">
        <f>IF(AZ351=2,G351,0)</f>
        <v>0</v>
      </c>
      <c r="BC351" s="146">
        <f>IF(AZ351=3,G351,0)</f>
        <v>0</v>
      </c>
      <c r="BD351" s="146">
        <f>IF(AZ351=4,G351,0)</f>
        <v>0</v>
      </c>
      <c r="BE351" s="146">
        <f>IF(AZ351=5,G351,0)</f>
        <v>0</v>
      </c>
      <c r="CA351" s="168">
        <v>1</v>
      </c>
      <c r="CB351" s="168">
        <v>7</v>
      </c>
      <c r="CZ351" s="146">
        <v>2.1999999999984302E-3</v>
      </c>
    </row>
    <row r="352" spans="1:104">
      <c r="A352" s="175"/>
      <c r="B352" s="177"/>
      <c r="C352" s="221" t="s">
        <v>586</v>
      </c>
      <c r="D352" s="222"/>
      <c r="E352" s="178">
        <v>0</v>
      </c>
      <c r="F352" s="179"/>
      <c r="G352" s="180"/>
      <c r="M352" s="176" t="s">
        <v>586</v>
      </c>
      <c r="O352" s="168"/>
    </row>
    <row r="353" spans="1:104">
      <c r="A353" s="175"/>
      <c r="B353" s="177"/>
      <c r="C353" s="221" t="s">
        <v>587</v>
      </c>
      <c r="D353" s="222"/>
      <c r="E353" s="178">
        <v>13.26</v>
      </c>
      <c r="F353" s="179"/>
      <c r="G353" s="180"/>
      <c r="M353" s="176" t="s">
        <v>587</v>
      </c>
      <c r="O353" s="168"/>
    </row>
    <row r="354" spans="1:104">
      <c r="A354" s="175"/>
      <c r="B354" s="177"/>
      <c r="C354" s="221" t="s">
        <v>588</v>
      </c>
      <c r="D354" s="222"/>
      <c r="E354" s="178">
        <v>-2.2999999999999998</v>
      </c>
      <c r="F354" s="179"/>
      <c r="G354" s="180"/>
      <c r="M354" s="176" t="s">
        <v>588</v>
      </c>
      <c r="O354" s="168"/>
    </row>
    <row r="355" spans="1:104">
      <c r="A355" s="175"/>
      <c r="B355" s="177"/>
      <c r="C355" s="221" t="s">
        <v>589</v>
      </c>
      <c r="D355" s="222"/>
      <c r="E355" s="178">
        <v>15.6</v>
      </c>
      <c r="F355" s="179"/>
      <c r="G355" s="180"/>
      <c r="M355" s="176" t="s">
        <v>589</v>
      </c>
      <c r="O355" s="168"/>
    </row>
    <row r="356" spans="1:104">
      <c r="A356" s="175"/>
      <c r="B356" s="177"/>
      <c r="C356" s="221" t="s">
        <v>590</v>
      </c>
      <c r="D356" s="222"/>
      <c r="E356" s="178">
        <v>29.9</v>
      </c>
      <c r="F356" s="179"/>
      <c r="G356" s="180"/>
      <c r="M356" s="176" t="s">
        <v>590</v>
      </c>
      <c r="O356" s="168"/>
    </row>
    <row r="357" spans="1:104">
      <c r="A357" s="175"/>
      <c r="B357" s="177"/>
      <c r="C357" s="221" t="s">
        <v>591</v>
      </c>
      <c r="D357" s="222"/>
      <c r="E357" s="178">
        <v>-7</v>
      </c>
      <c r="F357" s="179"/>
      <c r="G357" s="180"/>
      <c r="M357" s="176" t="s">
        <v>591</v>
      </c>
      <c r="O357" s="168"/>
    </row>
    <row r="358" spans="1:104">
      <c r="A358" s="175"/>
      <c r="B358" s="177"/>
      <c r="C358" s="221" t="s">
        <v>592</v>
      </c>
      <c r="D358" s="222"/>
      <c r="E358" s="178">
        <v>13.26</v>
      </c>
      <c r="F358" s="179"/>
      <c r="G358" s="180"/>
      <c r="M358" s="176" t="s">
        <v>592</v>
      </c>
      <c r="O358" s="168"/>
    </row>
    <row r="359" spans="1:104">
      <c r="A359" s="175"/>
      <c r="B359" s="177"/>
      <c r="C359" s="221" t="s">
        <v>588</v>
      </c>
      <c r="D359" s="222"/>
      <c r="E359" s="178">
        <v>-2.2999999999999998</v>
      </c>
      <c r="F359" s="179"/>
      <c r="G359" s="180"/>
      <c r="M359" s="176" t="s">
        <v>588</v>
      </c>
      <c r="O359" s="168"/>
    </row>
    <row r="360" spans="1:104">
      <c r="A360" s="175"/>
      <c r="B360" s="177"/>
      <c r="C360" s="221" t="s">
        <v>593</v>
      </c>
      <c r="D360" s="222"/>
      <c r="E360" s="178">
        <v>26</v>
      </c>
      <c r="F360" s="179"/>
      <c r="G360" s="180"/>
      <c r="M360" s="176" t="s">
        <v>593</v>
      </c>
      <c r="O360" s="168"/>
    </row>
    <row r="361" spans="1:104">
      <c r="A361" s="175"/>
      <c r="B361" s="177"/>
      <c r="C361" s="221" t="s">
        <v>594</v>
      </c>
      <c r="D361" s="222"/>
      <c r="E361" s="178">
        <v>-1.8</v>
      </c>
      <c r="F361" s="179"/>
      <c r="G361" s="180"/>
      <c r="M361" s="176" t="s">
        <v>594</v>
      </c>
      <c r="O361" s="168"/>
    </row>
    <row r="362" spans="1:104">
      <c r="A362" s="169">
        <v>161</v>
      </c>
      <c r="B362" s="170" t="s">
        <v>595</v>
      </c>
      <c r="C362" s="171" t="s">
        <v>552</v>
      </c>
      <c r="D362" s="172" t="s">
        <v>123</v>
      </c>
      <c r="E362" s="173">
        <v>84.62</v>
      </c>
      <c r="F362" s="173"/>
      <c r="G362" s="174">
        <f>E362*F362</f>
        <v>0</v>
      </c>
      <c r="O362" s="168">
        <v>2</v>
      </c>
      <c r="AA362" s="146">
        <v>1</v>
      </c>
      <c r="AB362" s="146">
        <v>7</v>
      </c>
      <c r="AC362" s="146">
        <v>7</v>
      </c>
      <c r="AZ362" s="146">
        <v>2</v>
      </c>
      <c r="BA362" s="146">
        <f>IF(AZ362=1,G362,0)</f>
        <v>0</v>
      </c>
      <c r="BB362" s="146">
        <f>IF(AZ362=2,G362,0)</f>
        <v>0</v>
      </c>
      <c r="BC362" s="146">
        <f>IF(AZ362=3,G362,0)</f>
        <v>0</v>
      </c>
      <c r="BD362" s="146">
        <f>IF(AZ362=4,G362,0)</f>
        <v>0</v>
      </c>
      <c r="BE362" s="146">
        <f>IF(AZ362=5,G362,0)</f>
        <v>0</v>
      </c>
      <c r="CA362" s="168">
        <v>1</v>
      </c>
      <c r="CB362" s="168">
        <v>7</v>
      </c>
      <c r="CZ362" s="146">
        <v>3.99999999999956E-4</v>
      </c>
    </row>
    <row r="363" spans="1:104">
      <c r="A363" s="169">
        <v>162</v>
      </c>
      <c r="B363" s="170" t="s">
        <v>596</v>
      </c>
      <c r="C363" s="171" t="s">
        <v>597</v>
      </c>
      <c r="D363" s="172" t="s">
        <v>140</v>
      </c>
      <c r="E363" s="173">
        <v>48.7</v>
      </c>
      <c r="F363" s="173"/>
      <c r="G363" s="174">
        <f>E363*F363</f>
        <v>0</v>
      </c>
      <c r="O363" s="168">
        <v>2</v>
      </c>
      <c r="AA363" s="146">
        <v>1</v>
      </c>
      <c r="AB363" s="146">
        <v>7</v>
      </c>
      <c r="AC363" s="146">
        <v>7</v>
      </c>
      <c r="AZ363" s="146">
        <v>2</v>
      </c>
      <c r="BA363" s="146">
        <f>IF(AZ363=1,G363,0)</f>
        <v>0</v>
      </c>
      <c r="BB363" s="146">
        <f>IF(AZ363=2,G363,0)</f>
        <v>0</v>
      </c>
      <c r="BC363" s="146">
        <f>IF(AZ363=3,G363,0)</f>
        <v>0</v>
      </c>
      <c r="BD363" s="146">
        <f>IF(AZ363=4,G363,0)</f>
        <v>0</v>
      </c>
      <c r="BE363" s="146">
        <f>IF(AZ363=5,G363,0)</f>
        <v>0</v>
      </c>
      <c r="CA363" s="168">
        <v>1</v>
      </c>
      <c r="CB363" s="168">
        <v>7</v>
      </c>
      <c r="CZ363" s="146">
        <v>0</v>
      </c>
    </row>
    <row r="364" spans="1:104">
      <c r="A364" s="169">
        <v>163</v>
      </c>
      <c r="B364" s="170" t="s">
        <v>598</v>
      </c>
      <c r="C364" s="171" t="s">
        <v>599</v>
      </c>
      <c r="D364" s="172" t="s">
        <v>123</v>
      </c>
      <c r="E364" s="173">
        <v>88.850999999999999</v>
      </c>
      <c r="F364" s="173"/>
      <c r="G364" s="174">
        <f>E364*F364</f>
        <v>0</v>
      </c>
      <c r="O364" s="168">
        <v>2</v>
      </c>
      <c r="AA364" s="146">
        <v>12</v>
      </c>
      <c r="AB364" s="146">
        <v>0</v>
      </c>
      <c r="AC364" s="146">
        <v>140</v>
      </c>
      <c r="AZ364" s="146">
        <v>2</v>
      </c>
      <c r="BA364" s="146">
        <f>IF(AZ364=1,G364,0)</f>
        <v>0</v>
      </c>
      <c r="BB364" s="146">
        <f>IF(AZ364=2,G364,0)</f>
        <v>0</v>
      </c>
      <c r="BC364" s="146">
        <f>IF(AZ364=3,G364,0)</f>
        <v>0</v>
      </c>
      <c r="BD364" s="146">
        <f>IF(AZ364=4,G364,0)</f>
        <v>0</v>
      </c>
      <c r="BE364" s="146">
        <f>IF(AZ364=5,G364,0)</f>
        <v>0</v>
      </c>
      <c r="CA364" s="168">
        <v>12</v>
      </c>
      <c r="CB364" s="168">
        <v>0</v>
      </c>
      <c r="CZ364" s="146">
        <v>1.8000000000000699E-2</v>
      </c>
    </row>
    <row r="365" spans="1:104">
      <c r="A365" s="175"/>
      <c r="B365" s="177"/>
      <c r="C365" s="221" t="s">
        <v>600</v>
      </c>
      <c r="D365" s="222"/>
      <c r="E365" s="178">
        <v>88.850999999999999</v>
      </c>
      <c r="F365" s="179"/>
      <c r="G365" s="180"/>
      <c r="M365" s="176" t="s">
        <v>600</v>
      </c>
      <c r="O365" s="168"/>
    </row>
    <row r="366" spans="1:104">
      <c r="A366" s="169">
        <v>164</v>
      </c>
      <c r="B366" s="170" t="s">
        <v>601</v>
      </c>
      <c r="C366" s="171" t="s">
        <v>602</v>
      </c>
      <c r="D366" s="172" t="s">
        <v>171</v>
      </c>
      <c r="E366" s="173">
        <v>0.64</v>
      </c>
      <c r="F366" s="173"/>
      <c r="G366" s="174">
        <f>E366*F366</f>
        <v>0</v>
      </c>
      <c r="O366" s="168">
        <v>2</v>
      </c>
      <c r="AA366" s="146">
        <v>1</v>
      </c>
      <c r="AB366" s="146">
        <v>7</v>
      </c>
      <c r="AC366" s="146">
        <v>7</v>
      </c>
      <c r="AZ366" s="146">
        <v>2</v>
      </c>
      <c r="BA366" s="146">
        <f>IF(AZ366=1,G366,0)</f>
        <v>0</v>
      </c>
      <c r="BB366" s="146">
        <f>IF(AZ366=2,G366,0)</f>
        <v>0</v>
      </c>
      <c r="BC366" s="146">
        <f>IF(AZ366=3,G366,0)</f>
        <v>0</v>
      </c>
      <c r="BD366" s="146">
        <f>IF(AZ366=4,G366,0)</f>
        <v>0</v>
      </c>
      <c r="BE366" s="146">
        <f>IF(AZ366=5,G366,0)</f>
        <v>0</v>
      </c>
      <c r="CA366" s="168">
        <v>1</v>
      </c>
      <c r="CB366" s="168">
        <v>7</v>
      </c>
      <c r="CZ366" s="146">
        <v>0</v>
      </c>
    </row>
    <row r="367" spans="1:104">
      <c r="A367" s="181"/>
      <c r="B367" s="182" t="s">
        <v>77</v>
      </c>
      <c r="C367" s="183" t="str">
        <f>CONCATENATE(B350," ",C350)</f>
        <v>781 Obklady keramické</v>
      </c>
      <c r="D367" s="184"/>
      <c r="E367" s="185"/>
      <c r="F367" s="186"/>
      <c r="G367" s="187">
        <f>SUM(G350:G366)</f>
        <v>0</v>
      </c>
      <c r="O367" s="168">
        <v>4</v>
      </c>
      <c r="BA367" s="188">
        <f>SUM(BA350:BA366)</f>
        <v>0</v>
      </c>
      <c r="BB367" s="188">
        <f>SUM(BB350:BB366)</f>
        <v>0</v>
      </c>
      <c r="BC367" s="188">
        <f>SUM(BC350:BC366)</f>
        <v>0</v>
      </c>
      <c r="BD367" s="188">
        <f>SUM(BD350:BD366)</f>
        <v>0</v>
      </c>
      <c r="BE367" s="188">
        <f>SUM(BE350:BE366)</f>
        <v>0</v>
      </c>
    </row>
    <row r="368" spans="1:104">
      <c r="A368" s="161" t="s">
        <v>74</v>
      </c>
      <c r="B368" s="162" t="s">
        <v>603</v>
      </c>
      <c r="C368" s="163" t="s">
        <v>604</v>
      </c>
      <c r="D368" s="164"/>
      <c r="E368" s="165"/>
      <c r="F368" s="165"/>
      <c r="G368" s="166"/>
      <c r="H368" s="167"/>
      <c r="I368" s="167"/>
      <c r="O368" s="168">
        <v>1</v>
      </c>
    </row>
    <row r="369" spans="1:104">
      <c r="A369" s="169">
        <v>165</v>
      </c>
      <c r="B369" s="170" t="s">
        <v>605</v>
      </c>
      <c r="C369" s="171" t="s">
        <v>606</v>
      </c>
      <c r="D369" s="172" t="s">
        <v>123</v>
      </c>
      <c r="E369" s="173">
        <v>40.4</v>
      </c>
      <c r="F369" s="173"/>
      <c r="G369" s="174">
        <f>E369*F369</f>
        <v>0</v>
      </c>
      <c r="O369" s="168">
        <v>2</v>
      </c>
      <c r="AA369" s="146">
        <v>1</v>
      </c>
      <c r="AB369" s="146">
        <v>7</v>
      </c>
      <c r="AC369" s="146">
        <v>7</v>
      </c>
      <c r="AZ369" s="146">
        <v>2</v>
      </c>
      <c r="BA369" s="146">
        <f>IF(AZ369=1,G369,0)</f>
        <v>0</v>
      </c>
      <c r="BB369" s="146">
        <f>IF(AZ369=2,G369,0)</f>
        <v>0</v>
      </c>
      <c r="BC369" s="146">
        <f>IF(AZ369=3,G369,0)</f>
        <v>0</v>
      </c>
      <c r="BD369" s="146">
        <f>IF(AZ369=4,G369,0)</f>
        <v>0</v>
      </c>
      <c r="BE369" s="146">
        <f>IF(AZ369=5,G369,0)</f>
        <v>0</v>
      </c>
      <c r="CA369" s="168">
        <v>1</v>
      </c>
      <c r="CB369" s="168">
        <v>7</v>
      </c>
      <c r="CZ369" s="146">
        <v>7.2000000000027597E-4</v>
      </c>
    </row>
    <row r="370" spans="1:104">
      <c r="A370" s="175"/>
      <c r="B370" s="177"/>
      <c r="C370" s="221" t="s">
        <v>607</v>
      </c>
      <c r="D370" s="222"/>
      <c r="E370" s="178">
        <v>15.6</v>
      </c>
      <c r="F370" s="179"/>
      <c r="G370" s="180"/>
      <c r="M370" s="176" t="s">
        <v>607</v>
      </c>
      <c r="O370" s="168"/>
    </row>
    <row r="371" spans="1:104">
      <c r="A371" s="175"/>
      <c r="B371" s="177"/>
      <c r="C371" s="221" t="s">
        <v>129</v>
      </c>
      <c r="D371" s="222"/>
      <c r="E371" s="178">
        <v>0</v>
      </c>
      <c r="F371" s="179"/>
      <c r="G371" s="180"/>
      <c r="M371" s="176">
        <v>0</v>
      </c>
      <c r="O371" s="168"/>
    </row>
    <row r="372" spans="1:104">
      <c r="A372" s="175"/>
      <c r="B372" s="177"/>
      <c r="C372" s="221" t="s">
        <v>608</v>
      </c>
      <c r="D372" s="222"/>
      <c r="E372" s="178">
        <v>24.8</v>
      </c>
      <c r="F372" s="179"/>
      <c r="G372" s="180"/>
      <c r="M372" s="176" t="s">
        <v>608</v>
      </c>
      <c r="O372" s="168"/>
    </row>
    <row r="373" spans="1:104">
      <c r="A373" s="181"/>
      <c r="B373" s="182" t="s">
        <v>77</v>
      </c>
      <c r="C373" s="183" t="str">
        <f>CONCATENATE(B368," ",C368)</f>
        <v>783 Nátěry</v>
      </c>
      <c r="D373" s="184"/>
      <c r="E373" s="185"/>
      <c r="F373" s="186"/>
      <c r="G373" s="187">
        <f>SUM(G368:G372)</f>
        <v>0</v>
      </c>
      <c r="O373" s="168">
        <v>4</v>
      </c>
      <c r="BA373" s="188">
        <f>SUM(BA368:BA372)</f>
        <v>0</v>
      </c>
      <c r="BB373" s="188">
        <f>SUM(BB368:BB372)</f>
        <v>0</v>
      </c>
      <c r="BC373" s="188">
        <f>SUM(BC368:BC372)</f>
        <v>0</v>
      </c>
      <c r="BD373" s="188">
        <f>SUM(BD368:BD372)</f>
        <v>0</v>
      </c>
      <c r="BE373" s="188">
        <f>SUM(BE368:BE372)</f>
        <v>0</v>
      </c>
    </row>
    <row r="374" spans="1:104">
      <c r="A374" s="161" t="s">
        <v>74</v>
      </c>
      <c r="B374" s="162" t="s">
        <v>609</v>
      </c>
      <c r="C374" s="163" t="s">
        <v>610</v>
      </c>
      <c r="D374" s="164"/>
      <c r="E374" s="165"/>
      <c r="F374" s="165"/>
      <c r="G374" s="166"/>
      <c r="H374" s="167"/>
      <c r="I374" s="167"/>
      <c r="O374" s="168">
        <v>1</v>
      </c>
    </row>
    <row r="375" spans="1:104">
      <c r="A375" s="169">
        <v>166</v>
      </c>
      <c r="B375" s="170" t="s">
        <v>611</v>
      </c>
      <c r="C375" s="171" t="s">
        <v>612</v>
      </c>
      <c r="D375" s="172" t="s">
        <v>123</v>
      </c>
      <c r="E375" s="173">
        <v>239.78</v>
      </c>
      <c r="F375" s="173"/>
      <c r="G375" s="174">
        <f>E375*F375</f>
        <v>0</v>
      </c>
      <c r="O375" s="168">
        <v>2</v>
      </c>
      <c r="AA375" s="146">
        <v>1</v>
      </c>
      <c r="AB375" s="146">
        <v>7</v>
      </c>
      <c r="AC375" s="146">
        <v>7</v>
      </c>
      <c r="AZ375" s="146">
        <v>2</v>
      </c>
      <c r="BA375" s="146">
        <f>IF(AZ375=1,G375,0)</f>
        <v>0</v>
      </c>
      <c r="BB375" s="146">
        <f>IF(AZ375=2,G375,0)</f>
        <v>0</v>
      </c>
      <c r="BC375" s="146">
        <f>IF(AZ375=3,G375,0)</f>
        <v>0</v>
      </c>
      <c r="BD375" s="146">
        <f>IF(AZ375=4,G375,0)</f>
        <v>0</v>
      </c>
      <c r="BE375" s="146">
        <f>IF(AZ375=5,G375,0)</f>
        <v>0</v>
      </c>
      <c r="CA375" s="168">
        <v>1</v>
      </c>
      <c r="CB375" s="168">
        <v>7</v>
      </c>
      <c r="CZ375" s="146">
        <v>0</v>
      </c>
    </row>
    <row r="376" spans="1:104">
      <c r="A376" s="175"/>
      <c r="B376" s="177"/>
      <c r="C376" s="221" t="s">
        <v>254</v>
      </c>
      <c r="D376" s="222"/>
      <c r="E376" s="178">
        <v>98</v>
      </c>
      <c r="F376" s="179"/>
      <c r="G376" s="180"/>
      <c r="M376" s="176" t="s">
        <v>254</v>
      </c>
      <c r="O376" s="168"/>
    </row>
    <row r="377" spans="1:104">
      <c r="A377" s="175"/>
      <c r="B377" s="177"/>
      <c r="C377" s="221" t="s">
        <v>257</v>
      </c>
      <c r="D377" s="222"/>
      <c r="E377" s="178">
        <v>141.78</v>
      </c>
      <c r="F377" s="179"/>
      <c r="G377" s="180"/>
      <c r="M377" s="176" t="s">
        <v>257</v>
      </c>
      <c r="O377" s="168"/>
    </row>
    <row r="378" spans="1:104">
      <c r="A378" s="169">
        <v>167</v>
      </c>
      <c r="B378" s="170" t="s">
        <v>613</v>
      </c>
      <c r="C378" s="171" t="s">
        <v>614</v>
      </c>
      <c r="D378" s="172" t="s">
        <v>123</v>
      </c>
      <c r="E378" s="173">
        <v>527.14</v>
      </c>
      <c r="F378" s="173"/>
      <c r="G378" s="174">
        <f>E378*F378</f>
        <v>0</v>
      </c>
      <c r="O378" s="168">
        <v>2</v>
      </c>
      <c r="AA378" s="146">
        <v>1</v>
      </c>
      <c r="AB378" s="146">
        <v>7</v>
      </c>
      <c r="AC378" s="146">
        <v>7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68">
        <v>1</v>
      </c>
      <c r="CB378" s="168">
        <v>7</v>
      </c>
      <c r="CZ378" s="146">
        <v>1.5000000000009499E-4</v>
      </c>
    </row>
    <row r="379" spans="1:104">
      <c r="A379" s="175"/>
      <c r="B379" s="177"/>
      <c r="C379" s="221" t="s">
        <v>615</v>
      </c>
      <c r="D379" s="222"/>
      <c r="E379" s="178">
        <v>778</v>
      </c>
      <c r="F379" s="179"/>
      <c r="G379" s="180"/>
      <c r="M379" s="176" t="s">
        <v>615</v>
      </c>
      <c r="O379" s="168"/>
    </row>
    <row r="380" spans="1:104">
      <c r="A380" s="175"/>
      <c r="B380" s="177"/>
      <c r="C380" s="221" t="s">
        <v>616</v>
      </c>
      <c r="D380" s="222"/>
      <c r="E380" s="178">
        <v>-392.16</v>
      </c>
      <c r="F380" s="179"/>
      <c r="G380" s="180"/>
      <c r="M380" s="176" t="s">
        <v>616</v>
      </c>
      <c r="O380" s="168"/>
    </row>
    <row r="381" spans="1:104">
      <c r="A381" s="175"/>
      <c r="B381" s="177"/>
      <c r="C381" s="221" t="s">
        <v>359</v>
      </c>
      <c r="D381" s="222"/>
      <c r="E381" s="178">
        <v>141.30000000000001</v>
      </c>
      <c r="F381" s="179"/>
      <c r="G381" s="180"/>
      <c r="M381" s="176" t="s">
        <v>359</v>
      </c>
      <c r="O381" s="168"/>
    </row>
    <row r="382" spans="1:104">
      <c r="A382" s="169">
        <v>168</v>
      </c>
      <c r="B382" s="170" t="s">
        <v>617</v>
      </c>
      <c r="C382" s="171" t="s">
        <v>618</v>
      </c>
      <c r="D382" s="172" t="s">
        <v>123</v>
      </c>
      <c r="E382" s="173">
        <v>919.3</v>
      </c>
      <c r="F382" s="173"/>
      <c r="G382" s="174">
        <f>E382*F382</f>
        <v>0</v>
      </c>
      <c r="O382" s="168">
        <v>2</v>
      </c>
      <c r="AA382" s="146">
        <v>1</v>
      </c>
      <c r="AB382" s="146">
        <v>7</v>
      </c>
      <c r="AC382" s="146">
        <v>7</v>
      </c>
      <c r="AZ382" s="146">
        <v>2</v>
      </c>
      <c r="BA382" s="146">
        <f>IF(AZ382=1,G382,0)</f>
        <v>0</v>
      </c>
      <c r="BB382" s="146">
        <f>IF(AZ382=2,G382,0)</f>
        <v>0</v>
      </c>
      <c r="BC382" s="146">
        <f>IF(AZ382=3,G382,0)</f>
        <v>0</v>
      </c>
      <c r="BD382" s="146">
        <f>IF(AZ382=4,G382,0)</f>
        <v>0</v>
      </c>
      <c r="BE382" s="146">
        <f>IF(AZ382=5,G382,0)</f>
        <v>0</v>
      </c>
      <c r="CA382" s="168">
        <v>1</v>
      </c>
      <c r="CB382" s="168">
        <v>7</v>
      </c>
      <c r="CZ382" s="146">
        <v>1.7000000000000299E-4</v>
      </c>
    </row>
    <row r="383" spans="1:104">
      <c r="A383" s="175"/>
      <c r="B383" s="177"/>
      <c r="C383" s="221" t="s">
        <v>619</v>
      </c>
      <c r="D383" s="222"/>
      <c r="E383" s="178">
        <v>919.3</v>
      </c>
      <c r="F383" s="179"/>
      <c r="G383" s="180"/>
      <c r="M383" s="176" t="s">
        <v>619</v>
      </c>
      <c r="O383" s="168"/>
    </row>
    <row r="384" spans="1:104">
      <c r="A384" s="169">
        <v>169</v>
      </c>
      <c r="B384" s="170" t="s">
        <v>611</v>
      </c>
      <c r="C384" s="171" t="s">
        <v>620</v>
      </c>
      <c r="D384" s="172" t="s">
        <v>123</v>
      </c>
      <c r="E384" s="173">
        <v>106.94</v>
      </c>
      <c r="F384" s="173"/>
      <c r="G384" s="174">
        <f>E384*F384</f>
        <v>0</v>
      </c>
      <c r="O384" s="168">
        <v>2</v>
      </c>
      <c r="AA384" s="146">
        <v>12</v>
      </c>
      <c r="AB384" s="146">
        <v>0</v>
      </c>
      <c r="AC384" s="146">
        <v>153</v>
      </c>
      <c r="AZ384" s="146">
        <v>2</v>
      </c>
      <c r="BA384" s="146">
        <f>IF(AZ384=1,G384,0)</f>
        <v>0</v>
      </c>
      <c r="BB384" s="146">
        <f>IF(AZ384=2,G384,0)</f>
        <v>0</v>
      </c>
      <c r="BC384" s="146">
        <f>IF(AZ384=3,G384,0)</f>
        <v>0</v>
      </c>
      <c r="BD384" s="146">
        <f>IF(AZ384=4,G384,0)</f>
        <v>0</v>
      </c>
      <c r="BE384" s="146">
        <f>IF(AZ384=5,G384,0)</f>
        <v>0</v>
      </c>
      <c r="CA384" s="168">
        <v>12</v>
      </c>
      <c r="CB384" s="168">
        <v>0</v>
      </c>
      <c r="CZ384" s="146">
        <v>0</v>
      </c>
    </row>
    <row r="385" spans="1:104">
      <c r="A385" s="175"/>
      <c r="B385" s="177"/>
      <c r="C385" s="221" t="s">
        <v>621</v>
      </c>
      <c r="D385" s="222"/>
      <c r="E385" s="178">
        <v>16.55</v>
      </c>
      <c r="F385" s="179"/>
      <c r="G385" s="180"/>
      <c r="M385" s="176" t="s">
        <v>621</v>
      </c>
      <c r="O385" s="168"/>
    </row>
    <row r="386" spans="1:104">
      <c r="A386" s="175"/>
      <c r="B386" s="177"/>
      <c r="C386" s="221" t="s">
        <v>622</v>
      </c>
      <c r="D386" s="222"/>
      <c r="E386" s="178">
        <v>29.95</v>
      </c>
      <c r="F386" s="179"/>
      <c r="G386" s="180"/>
      <c r="M386" s="176" t="s">
        <v>622</v>
      </c>
      <c r="O386" s="168"/>
    </row>
    <row r="387" spans="1:104">
      <c r="A387" s="175"/>
      <c r="B387" s="177"/>
      <c r="C387" s="221" t="s">
        <v>623</v>
      </c>
      <c r="D387" s="222"/>
      <c r="E387" s="178">
        <v>26.4</v>
      </c>
      <c r="F387" s="179"/>
      <c r="G387" s="180"/>
      <c r="M387" s="176" t="s">
        <v>623</v>
      </c>
      <c r="O387" s="168"/>
    </row>
    <row r="388" spans="1:104">
      <c r="A388" s="175"/>
      <c r="B388" s="177"/>
      <c r="C388" s="221" t="s">
        <v>624</v>
      </c>
      <c r="D388" s="222"/>
      <c r="E388" s="178">
        <v>34.04</v>
      </c>
      <c r="F388" s="179"/>
      <c r="G388" s="180"/>
      <c r="M388" s="176" t="s">
        <v>624</v>
      </c>
      <c r="O388" s="168"/>
    </row>
    <row r="389" spans="1:104">
      <c r="A389" s="169">
        <v>170</v>
      </c>
      <c r="B389" s="170" t="s">
        <v>625</v>
      </c>
      <c r="C389" s="171" t="s">
        <v>626</v>
      </c>
      <c r="D389" s="172" t="s">
        <v>123</v>
      </c>
      <c r="E389" s="173">
        <v>186.82</v>
      </c>
      <c r="F389" s="173"/>
      <c r="G389" s="174">
        <f>E389*F389</f>
        <v>0</v>
      </c>
      <c r="O389" s="168">
        <v>2</v>
      </c>
      <c r="AA389" s="146">
        <v>12</v>
      </c>
      <c r="AB389" s="146">
        <v>0</v>
      </c>
      <c r="AC389" s="146">
        <v>154</v>
      </c>
      <c r="AZ389" s="146">
        <v>2</v>
      </c>
      <c r="BA389" s="146">
        <f>IF(AZ389=1,G389,0)</f>
        <v>0</v>
      </c>
      <c r="BB389" s="146">
        <f>IF(AZ389=2,G389,0)</f>
        <v>0</v>
      </c>
      <c r="BC389" s="146">
        <f>IF(AZ389=3,G389,0)</f>
        <v>0</v>
      </c>
      <c r="BD389" s="146">
        <f>IF(AZ389=4,G389,0)</f>
        <v>0</v>
      </c>
      <c r="BE389" s="146">
        <f>IF(AZ389=5,G389,0)</f>
        <v>0</v>
      </c>
      <c r="CA389" s="168">
        <v>12</v>
      </c>
      <c r="CB389" s="168">
        <v>0</v>
      </c>
      <c r="CZ389" s="146">
        <v>0</v>
      </c>
    </row>
    <row r="390" spans="1:104">
      <c r="A390" s="175"/>
      <c r="B390" s="177"/>
      <c r="C390" s="221" t="s">
        <v>627</v>
      </c>
      <c r="D390" s="222"/>
      <c r="E390" s="178">
        <v>20.64</v>
      </c>
      <c r="F390" s="179"/>
      <c r="G390" s="180"/>
      <c r="M390" s="176" t="s">
        <v>627</v>
      </c>
      <c r="O390" s="168"/>
    </row>
    <row r="391" spans="1:104">
      <c r="A391" s="175"/>
      <c r="B391" s="177"/>
      <c r="C391" s="221" t="s">
        <v>628</v>
      </c>
      <c r="D391" s="222"/>
      <c r="E391" s="178">
        <v>65.790000000000006</v>
      </c>
      <c r="F391" s="179"/>
      <c r="G391" s="180"/>
      <c r="M391" s="176" t="s">
        <v>628</v>
      </c>
      <c r="O391" s="168"/>
    </row>
    <row r="392" spans="1:104">
      <c r="A392" s="175"/>
      <c r="B392" s="177"/>
      <c r="C392" s="221" t="s">
        <v>629</v>
      </c>
      <c r="D392" s="222"/>
      <c r="E392" s="178">
        <v>52.05</v>
      </c>
      <c r="F392" s="179"/>
      <c r="G392" s="180"/>
      <c r="M392" s="176" t="s">
        <v>629</v>
      </c>
      <c r="O392" s="168"/>
    </row>
    <row r="393" spans="1:104">
      <c r="A393" s="175"/>
      <c r="B393" s="177"/>
      <c r="C393" s="221" t="s">
        <v>630</v>
      </c>
      <c r="D393" s="222"/>
      <c r="E393" s="178">
        <v>48.34</v>
      </c>
      <c r="F393" s="179"/>
      <c r="G393" s="180"/>
      <c r="M393" s="176" t="s">
        <v>630</v>
      </c>
      <c r="O393" s="168"/>
    </row>
    <row r="394" spans="1:104">
      <c r="A394" s="181"/>
      <c r="B394" s="182" t="s">
        <v>77</v>
      </c>
      <c r="C394" s="183" t="str">
        <f>CONCATENATE(B374," ",C374)</f>
        <v>784 Malby</v>
      </c>
      <c r="D394" s="184"/>
      <c r="E394" s="185"/>
      <c r="F394" s="186"/>
      <c r="G394" s="187">
        <f>SUM(G374:G393)</f>
        <v>0</v>
      </c>
      <c r="O394" s="168">
        <v>4</v>
      </c>
      <c r="BA394" s="188">
        <f>SUM(BA374:BA393)</f>
        <v>0</v>
      </c>
      <c r="BB394" s="188">
        <f>SUM(BB374:BB393)</f>
        <v>0</v>
      </c>
      <c r="BC394" s="188">
        <f>SUM(BC374:BC393)</f>
        <v>0</v>
      </c>
      <c r="BD394" s="188">
        <f>SUM(BD374:BD393)</f>
        <v>0</v>
      </c>
      <c r="BE394" s="188">
        <f>SUM(BE374:BE393)</f>
        <v>0</v>
      </c>
    </row>
    <row r="395" spans="1:104">
      <c r="A395" s="161" t="s">
        <v>74</v>
      </c>
      <c r="B395" s="162" t="s">
        <v>631</v>
      </c>
      <c r="C395" s="163" t="s">
        <v>632</v>
      </c>
      <c r="D395" s="164"/>
      <c r="E395" s="165"/>
      <c r="F395" s="165"/>
      <c r="G395" s="166"/>
      <c r="H395" s="167"/>
      <c r="I395" s="167"/>
      <c r="O395" s="168">
        <v>1</v>
      </c>
    </row>
    <row r="396" spans="1:104">
      <c r="A396" s="169">
        <v>171</v>
      </c>
      <c r="B396" s="170" t="s">
        <v>633</v>
      </c>
      <c r="C396" s="171" t="s">
        <v>634</v>
      </c>
      <c r="D396" s="172" t="s">
        <v>171</v>
      </c>
      <c r="E396" s="173">
        <v>18.8</v>
      </c>
      <c r="F396" s="173"/>
      <c r="G396" s="174">
        <f>E396*F396</f>
        <v>0</v>
      </c>
      <c r="O396" s="168">
        <v>2</v>
      </c>
      <c r="AA396" s="146">
        <v>1</v>
      </c>
      <c r="AB396" s="146">
        <v>10</v>
      </c>
      <c r="AC396" s="146">
        <v>10</v>
      </c>
      <c r="AZ396" s="146">
        <v>1</v>
      </c>
      <c r="BA396" s="146">
        <f>IF(AZ396=1,G396,0)</f>
        <v>0</v>
      </c>
      <c r="BB396" s="146">
        <f>IF(AZ396=2,G396,0)</f>
        <v>0</v>
      </c>
      <c r="BC396" s="146">
        <f>IF(AZ396=3,G396,0)</f>
        <v>0</v>
      </c>
      <c r="BD396" s="146">
        <f>IF(AZ396=4,G396,0)</f>
        <v>0</v>
      </c>
      <c r="BE396" s="146">
        <f>IF(AZ396=5,G396,0)</f>
        <v>0</v>
      </c>
      <c r="CA396" s="168">
        <v>1</v>
      </c>
      <c r="CB396" s="168">
        <v>10</v>
      </c>
      <c r="CZ396" s="146">
        <v>0</v>
      </c>
    </row>
    <row r="397" spans="1:104">
      <c r="A397" s="169">
        <v>172</v>
      </c>
      <c r="B397" s="170" t="s">
        <v>635</v>
      </c>
      <c r="C397" s="171" t="s">
        <v>636</v>
      </c>
      <c r="D397" s="172" t="s">
        <v>171</v>
      </c>
      <c r="E397" s="173">
        <v>94</v>
      </c>
      <c r="F397" s="173"/>
      <c r="G397" s="174">
        <f>E397*F397</f>
        <v>0</v>
      </c>
      <c r="O397" s="168">
        <v>2</v>
      </c>
      <c r="AA397" s="146">
        <v>1</v>
      </c>
      <c r="AB397" s="146">
        <v>10</v>
      </c>
      <c r="AC397" s="146">
        <v>10</v>
      </c>
      <c r="AZ397" s="146">
        <v>1</v>
      </c>
      <c r="BA397" s="146">
        <f>IF(AZ397=1,G397,0)</f>
        <v>0</v>
      </c>
      <c r="BB397" s="146">
        <f>IF(AZ397=2,G397,0)</f>
        <v>0</v>
      </c>
      <c r="BC397" s="146">
        <f>IF(AZ397=3,G397,0)</f>
        <v>0</v>
      </c>
      <c r="BD397" s="146">
        <f>IF(AZ397=4,G397,0)</f>
        <v>0</v>
      </c>
      <c r="BE397" s="146">
        <f>IF(AZ397=5,G397,0)</f>
        <v>0</v>
      </c>
      <c r="CA397" s="168">
        <v>1</v>
      </c>
      <c r="CB397" s="168">
        <v>10</v>
      </c>
      <c r="CZ397" s="146">
        <v>0</v>
      </c>
    </row>
    <row r="398" spans="1:104">
      <c r="A398" s="175"/>
      <c r="B398" s="177"/>
      <c r="C398" s="221" t="s">
        <v>637</v>
      </c>
      <c r="D398" s="222"/>
      <c r="E398" s="178">
        <v>94</v>
      </c>
      <c r="F398" s="179"/>
      <c r="G398" s="180"/>
      <c r="M398" s="176" t="s">
        <v>637</v>
      </c>
      <c r="O398" s="168"/>
    </row>
    <row r="399" spans="1:104">
      <c r="A399" s="169">
        <v>173</v>
      </c>
      <c r="B399" s="170" t="s">
        <v>638</v>
      </c>
      <c r="C399" s="171" t="s">
        <v>639</v>
      </c>
      <c r="D399" s="172" t="s">
        <v>171</v>
      </c>
      <c r="E399" s="173">
        <v>18.8</v>
      </c>
      <c r="F399" s="173"/>
      <c r="G399" s="174">
        <f>E399*F399</f>
        <v>0</v>
      </c>
      <c r="O399" s="168">
        <v>2</v>
      </c>
      <c r="AA399" s="146">
        <v>1</v>
      </c>
      <c r="AB399" s="146">
        <v>10</v>
      </c>
      <c r="AC399" s="146">
        <v>10</v>
      </c>
      <c r="AZ399" s="146">
        <v>1</v>
      </c>
      <c r="BA399" s="146">
        <f>IF(AZ399=1,G399,0)</f>
        <v>0</v>
      </c>
      <c r="BB399" s="146">
        <f>IF(AZ399=2,G399,0)</f>
        <v>0</v>
      </c>
      <c r="BC399" s="146">
        <f>IF(AZ399=3,G399,0)</f>
        <v>0</v>
      </c>
      <c r="BD399" s="146">
        <f>IF(AZ399=4,G399,0)</f>
        <v>0</v>
      </c>
      <c r="BE399" s="146">
        <f>IF(AZ399=5,G399,0)</f>
        <v>0</v>
      </c>
      <c r="CA399" s="168">
        <v>1</v>
      </c>
      <c r="CB399" s="168">
        <v>10</v>
      </c>
      <c r="CZ399" s="146">
        <v>0</v>
      </c>
    </row>
    <row r="400" spans="1:104">
      <c r="A400" s="169">
        <v>174</v>
      </c>
      <c r="B400" s="170" t="s">
        <v>640</v>
      </c>
      <c r="C400" s="171" t="s">
        <v>641</v>
      </c>
      <c r="D400" s="172" t="s">
        <v>171</v>
      </c>
      <c r="E400" s="173">
        <v>56.4</v>
      </c>
      <c r="F400" s="173"/>
      <c r="G400" s="174">
        <f>E400*F400</f>
        <v>0</v>
      </c>
      <c r="O400" s="168">
        <v>2</v>
      </c>
      <c r="AA400" s="146">
        <v>1</v>
      </c>
      <c r="AB400" s="146">
        <v>10</v>
      </c>
      <c r="AC400" s="146">
        <v>10</v>
      </c>
      <c r="AZ400" s="146">
        <v>1</v>
      </c>
      <c r="BA400" s="146">
        <f>IF(AZ400=1,G400,0)</f>
        <v>0</v>
      </c>
      <c r="BB400" s="146">
        <f>IF(AZ400=2,G400,0)</f>
        <v>0</v>
      </c>
      <c r="BC400" s="146">
        <f>IF(AZ400=3,G400,0)</f>
        <v>0</v>
      </c>
      <c r="BD400" s="146">
        <f>IF(AZ400=4,G400,0)</f>
        <v>0</v>
      </c>
      <c r="BE400" s="146">
        <f>IF(AZ400=5,G400,0)</f>
        <v>0</v>
      </c>
      <c r="CA400" s="168">
        <v>1</v>
      </c>
      <c r="CB400" s="168">
        <v>10</v>
      </c>
      <c r="CZ400" s="146">
        <v>0</v>
      </c>
    </row>
    <row r="401" spans="1:104">
      <c r="A401" s="175"/>
      <c r="B401" s="177"/>
      <c r="C401" s="221" t="s">
        <v>642</v>
      </c>
      <c r="D401" s="222"/>
      <c r="E401" s="178">
        <v>56.4</v>
      </c>
      <c r="F401" s="179"/>
      <c r="G401" s="180"/>
      <c r="M401" s="176" t="s">
        <v>642</v>
      </c>
      <c r="O401" s="168"/>
    </row>
    <row r="402" spans="1:104">
      <c r="A402" s="169">
        <v>175</v>
      </c>
      <c r="B402" s="170" t="s">
        <v>643</v>
      </c>
      <c r="C402" s="171" t="s">
        <v>644</v>
      </c>
      <c r="D402" s="172" t="s">
        <v>171</v>
      </c>
      <c r="E402" s="173">
        <v>18.8</v>
      </c>
      <c r="F402" s="173"/>
      <c r="G402" s="174">
        <f>E402*F402</f>
        <v>0</v>
      </c>
      <c r="O402" s="168">
        <v>2</v>
      </c>
      <c r="AA402" s="146">
        <v>1</v>
      </c>
      <c r="AB402" s="146">
        <v>10</v>
      </c>
      <c r="AC402" s="146">
        <v>10</v>
      </c>
      <c r="AZ402" s="146">
        <v>1</v>
      </c>
      <c r="BA402" s="146">
        <f>IF(AZ402=1,G402,0)</f>
        <v>0</v>
      </c>
      <c r="BB402" s="146">
        <f>IF(AZ402=2,G402,0)</f>
        <v>0</v>
      </c>
      <c r="BC402" s="146">
        <f>IF(AZ402=3,G402,0)</f>
        <v>0</v>
      </c>
      <c r="BD402" s="146">
        <f>IF(AZ402=4,G402,0)</f>
        <v>0</v>
      </c>
      <c r="BE402" s="146">
        <f>IF(AZ402=5,G402,0)</f>
        <v>0</v>
      </c>
      <c r="CA402" s="168">
        <v>1</v>
      </c>
      <c r="CB402" s="168">
        <v>10</v>
      </c>
      <c r="CZ402" s="146">
        <v>0</v>
      </c>
    </row>
    <row r="403" spans="1:104">
      <c r="A403" s="181"/>
      <c r="B403" s="182" t="s">
        <v>77</v>
      </c>
      <c r="C403" s="183" t="str">
        <f>CONCATENATE(B395," ",C395)</f>
        <v>D96 Přesuny suti a vybouraných hmot</v>
      </c>
      <c r="D403" s="184"/>
      <c r="E403" s="185"/>
      <c r="F403" s="186"/>
      <c r="G403" s="187">
        <f>SUM(G395:G402)</f>
        <v>0</v>
      </c>
      <c r="O403" s="168">
        <v>4</v>
      </c>
      <c r="BA403" s="188">
        <f>SUM(BA395:BA402)</f>
        <v>0</v>
      </c>
      <c r="BB403" s="188">
        <f>SUM(BB395:BB402)</f>
        <v>0</v>
      </c>
      <c r="BC403" s="188">
        <f>SUM(BC395:BC402)</f>
        <v>0</v>
      </c>
      <c r="BD403" s="188">
        <f>SUM(BD395:BD402)</f>
        <v>0</v>
      </c>
      <c r="BE403" s="188">
        <f>SUM(BE395:BE402)</f>
        <v>0</v>
      </c>
    </row>
    <row r="404" spans="1:104">
      <c r="A404" s="161" t="s">
        <v>74</v>
      </c>
      <c r="B404" s="162" t="s">
        <v>645</v>
      </c>
      <c r="C404" s="163" t="s">
        <v>646</v>
      </c>
      <c r="D404" s="164"/>
      <c r="E404" s="165"/>
      <c r="F404" s="165"/>
      <c r="G404" s="166"/>
      <c r="H404" s="167"/>
      <c r="I404" s="167"/>
      <c r="O404" s="168">
        <v>1</v>
      </c>
    </row>
    <row r="405" spans="1:104">
      <c r="A405" s="169">
        <v>176</v>
      </c>
      <c r="B405" s="170" t="s">
        <v>647</v>
      </c>
      <c r="C405" s="171" t="s">
        <v>648</v>
      </c>
      <c r="D405" s="172" t="s">
        <v>224</v>
      </c>
      <c r="E405" s="173">
        <v>1</v>
      </c>
      <c r="F405" s="173"/>
      <c r="G405" s="174">
        <f>E405*F405</f>
        <v>0</v>
      </c>
      <c r="O405" s="168">
        <v>2</v>
      </c>
      <c r="AA405" s="146">
        <v>12</v>
      </c>
      <c r="AB405" s="146">
        <v>0</v>
      </c>
      <c r="AC405" s="146">
        <v>187</v>
      </c>
      <c r="AZ405" s="146">
        <v>4</v>
      </c>
      <c r="BA405" s="146">
        <f>IF(AZ405=1,G405,0)</f>
        <v>0</v>
      </c>
      <c r="BB405" s="146">
        <f>IF(AZ405=2,G405,0)</f>
        <v>0</v>
      </c>
      <c r="BC405" s="146">
        <f>IF(AZ405=3,G405,0)</f>
        <v>0</v>
      </c>
      <c r="BD405" s="146">
        <f>IF(AZ405=4,G405,0)</f>
        <v>0</v>
      </c>
      <c r="BE405" s="146">
        <f>IF(AZ405=5,G405,0)</f>
        <v>0</v>
      </c>
      <c r="CA405" s="168">
        <v>12</v>
      </c>
      <c r="CB405" s="168">
        <v>0</v>
      </c>
      <c r="CZ405" s="146">
        <v>0</v>
      </c>
    </row>
    <row r="406" spans="1:104">
      <c r="A406" s="181"/>
      <c r="B406" s="182" t="s">
        <v>77</v>
      </c>
      <c r="C406" s="183" t="str">
        <f>CONCATENATE(B404," ",C404)</f>
        <v>M21 Elektromontáže</v>
      </c>
      <c r="D406" s="184"/>
      <c r="E406" s="185"/>
      <c r="F406" s="186"/>
      <c r="G406" s="187">
        <f>SUM(G404:G405)</f>
        <v>0</v>
      </c>
      <c r="O406" s="168">
        <v>4</v>
      </c>
      <c r="BA406" s="188">
        <f>SUM(BA404:BA405)</f>
        <v>0</v>
      </c>
      <c r="BB406" s="188">
        <f>SUM(BB404:BB405)</f>
        <v>0</v>
      </c>
      <c r="BC406" s="188">
        <f>SUM(BC404:BC405)</f>
        <v>0</v>
      </c>
      <c r="BD406" s="188">
        <f>SUM(BD404:BD405)</f>
        <v>0</v>
      </c>
      <c r="BE406" s="188">
        <f>SUM(BE404:BE405)</f>
        <v>0</v>
      </c>
    </row>
    <row r="407" spans="1:104">
      <c r="A407" s="161" t="s">
        <v>74</v>
      </c>
      <c r="B407" s="162" t="s">
        <v>649</v>
      </c>
      <c r="C407" s="163" t="s">
        <v>650</v>
      </c>
      <c r="D407" s="164"/>
      <c r="E407" s="165"/>
      <c r="F407" s="165"/>
      <c r="G407" s="166"/>
      <c r="H407" s="167"/>
      <c r="I407" s="167"/>
      <c r="O407" s="168">
        <v>1</v>
      </c>
    </row>
    <row r="408" spans="1:104">
      <c r="A408" s="169">
        <v>177</v>
      </c>
      <c r="B408" s="170" t="s">
        <v>651</v>
      </c>
      <c r="C408" s="171" t="s">
        <v>652</v>
      </c>
      <c r="D408" s="172" t="s">
        <v>224</v>
      </c>
      <c r="E408" s="173">
        <v>1</v>
      </c>
      <c r="F408" s="173"/>
      <c r="G408" s="174">
        <f>E408*F408</f>
        <v>0</v>
      </c>
      <c r="O408" s="168">
        <v>2</v>
      </c>
      <c r="AA408" s="146">
        <v>1</v>
      </c>
      <c r="AB408" s="146">
        <v>9</v>
      </c>
      <c r="AC408" s="146">
        <v>9</v>
      </c>
      <c r="AZ408" s="146">
        <v>4</v>
      </c>
      <c r="BA408" s="146">
        <f>IF(AZ408=1,G408,0)</f>
        <v>0</v>
      </c>
      <c r="BB408" s="146">
        <f>IF(AZ408=2,G408,0)</f>
        <v>0</v>
      </c>
      <c r="BC408" s="146">
        <f>IF(AZ408=3,G408,0)</f>
        <v>0</v>
      </c>
      <c r="BD408" s="146">
        <f>IF(AZ408=4,G408,0)</f>
        <v>0</v>
      </c>
      <c r="BE408" s="146">
        <f>IF(AZ408=5,G408,0)</f>
        <v>0</v>
      </c>
      <c r="CA408" s="168">
        <v>1</v>
      </c>
      <c r="CB408" s="168">
        <v>9</v>
      </c>
      <c r="CZ408" s="146">
        <v>0</v>
      </c>
    </row>
    <row r="409" spans="1:104">
      <c r="A409" s="181"/>
      <c r="B409" s="182" t="s">
        <v>77</v>
      </c>
      <c r="C409" s="183" t="str">
        <f>CONCATENATE(B407," ",C407)</f>
        <v>M24 Montáže vzduchotechnických zařízení</v>
      </c>
      <c r="D409" s="184"/>
      <c r="E409" s="185"/>
      <c r="F409" s="186"/>
      <c r="G409" s="187">
        <f>SUM(G407:G408)</f>
        <v>0</v>
      </c>
      <c r="O409" s="168">
        <v>4</v>
      </c>
      <c r="BA409" s="188">
        <f>SUM(BA407:BA408)</f>
        <v>0</v>
      </c>
      <c r="BB409" s="188">
        <f>SUM(BB407:BB408)</f>
        <v>0</v>
      </c>
      <c r="BC409" s="188">
        <f>SUM(BC407:BC408)</f>
        <v>0</v>
      </c>
      <c r="BD409" s="188">
        <f>SUM(BD407:BD408)</f>
        <v>0</v>
      </c>
      <c r="BE409" s="188">
        <f>SUM(BE407:BE408)</f>
        <v>0</v>
      </c>
    </row>
    <row r="410" spans="1:104">
      <c r="E410" s="146"/>
    </row>
    <row r="411" spans="1:104">
      <c r="E411" s="146"/>
    </row>
    <row r="412" spans="1:104">
      <c r="E412" s="146"/>
    </row>
    <row r="413" spans="1:104">
      <c r="E413" s="146"/>
    </row>
    <row r="414" spans="1:104">
      <c r="E414" s="146"/>
    </row>
    <row r="415" spans="1:104">
      <c r="E415" s="146"/>
    </row>
    <row r="416" spans="1:104">
      <c r="E416" s="146"/>
    </row>
    <row r="417" spans="5:5">
      <c r="E417" s="146"/>
    </row>
    <row r="418" spans="5:5">
      <c r="E418" s="146"/>
    </row>
    <row r="419" spans="5:5">
      <c r="E419" s="146"/>
    </row>
    <row r="420" spans="5:5">
      <c r="E420" s="146"/>
    </row>
    <row r="421" spans="5:5">
      <c r="E421" s="146"/>
    </row>
    <row r="422" spans="5:5">
      <c r="E422" s="146"/>
    </row>
    <row r="423" spans="5:5">
      <c r="E423" s="146"/>
    </row>
    <row r="424" spans="5:5">
      <c r="E424" s="146"/>
    </row>
    <row r="425" spans="5:5">
      <c r="E425" s="146"/>
    </row>
    <row r="426" spans="5:5">
      <c r="E426" s="146"/>
    </row>
    <row r="427" spans="5:5">
      <c r="E427" s="146"/>
    </row>
    <row r="428" spans="5:5">
      <c r="E428" s="146"/>
    </row>
    <row r="429" spans="5:5">
      <c r="E429" s="146"/>
    </row>
    <row r="430" spans="5:5">
      <c r="E430" s="146"/>
    </row>
    <row r="431" spans="5:5">
      <c r="E431" s="146"/>
    </row>
    <row r="432" spans="5:5">
      <c r="E432" s="146"/>
    </row>
    <row r="433" spans="1:7">
      <c r="A433" s="189"/>
      <c r="B433" s="189"/>
      <c r="C433" s="189"/>
      <c r="D433" s="189"/>
      <c r="E433" s="189"/>
      <c r="F433" s="189"/>
      <c r="G433" s="189"/>
    </row>
    <row r="434" spans="1:7">
      <c r="A434" s="189"/>
      <c r="B434" s="189"/>
      <c r="C434" s="189"/>
      <c r="D434" s="189"/>
      <c r="E434" s="189"/>
      <c r="F434" s="189"/>
      <c r="G434" s="189"/>
    </row>
    <row r="435" spans="1:7">
      <c r="A435" s="189"/>
      <c r="B435" s="189"/>
      <c r="C435" s="189"/>
      <c r="D435" s="189"/>
      <c r="E435" s="189"/>
      <c r="F435" s="189"/>
      <c r="G435" s="189"/>
    </row>
    <row r="436" spans="1:7">
      <c r="A436" s="189"/>
      <c r="B436" s="189"/>
      <c r="C436" s="189"/>
      <c r="D436" s="189"/>
      <c r="E436" s="189"/>
      <c r="F436" s="189"/>
      <c r="G436" s="189"/>
    </row>
    <row r="437" spans="1:7">
      <c r="E437" s="146"/>
    </row>
    <row r="438" spans="1:7">
      <c r="E438" s="146"/>
    </row>
    <row r="439" spans="1:7">
      <c r="E439" s="146"/>
    </row>
    <row r="440" spans="1:7">
      <c r="E440" s="146"/>
    </row>
    <row r="441" spans="1:7">
      <c r="E441" s="146"/>
    </row>
    <row r="442" spans="1:7">
      <c r="E442" s="146"/>
    </row>
    <row r="443" spans="1:7">
      <c r="E443" s="146"/>
    </row>
    <row r="444" spans="1:7">
      <c r="E444" s="146"/>
    </row>
    <row r="445" spans="1:7">
      <c r="E445" s="146"/>
    </row>
    <row r="446" spans="1:7">
      <c r="E446" s="146"/>
    </row>
    <row r="447" spans="1:7">
      <c r="E447" s="146"/>
    </row>
    <row r="448" spans="1:7">
      <c r="E448" s="146"/>
    </row>
    <row r="449" spans="5:5">
      <c r="E449" s="146"/>
    </row>
    <row r="450" spans="5:5">
      <c r="E450" s="146"/>
    </row>
    <row r="451" spans="5:5">
      <c r="E451" s="146"/>
    </row>
    <row r="452" spans="5:5">
      <c r="E452" s="146"/>
    </row>
    <row r="453" spans="5:5">
      <c r="E453" s="146"/>
    </row>
    <row r="454" spans="5:5">
      <c r="E454" s="146"/>
    </row>
    <row r="455" spans="5:5">
      <c r="E455" s="146"/>
    </row>
    <row r="456" spans="5:5">
      <c r="E456" s="146"/>
    </row>
    <row r="457" spans="5:5">
      <c r="E457" s="146"/>
    </row>
    <row r="458" spans="5:5">
      <c r="E458" s="146"/>
    </row>
    <row r="459" spans="5:5">
      <c r="E459" s="146"/>
    </row>
    <row r="460" spans="5:5">
      <c r="E460" s="146"/>
    </row>
    <row r="461" spans="5:5">
      <c r="E461" s="146"/>
    </row>
    <row r="462" spans="5:5">
      <c r="E462" s="146"/>
    </row>
    <row r="463" spans="5:5">
      <c r="E463" s="146"/>
    </row>
    <row r="464" spans="5:5">
      <c r="E464" s="146"/>
    </row>
    <row r="465" spans="1:7">
      <c r="E465" s="146"/>
    </row>
    <row r="466" spans="1:7">
      <c r="E466" s="146"/>
    </row>
    <row r="467" spans="1:7">
      <c r="E467" s="146"/>
    </row>
    <row r="468" spans="1:7">
      <c r="A468" s="190"/>
      <c r="B468" s="190"/>
    </row>
    <row r="469" spans="1:7">
      <c r="A469" s="189"/>
      <c r="B469" s="189"/>
      <c r="C469" s="191"/>
      <c r="D469" s="191"/>
      <c r="E469" s="192"/>
      <c r="F469" s="191"/>
      <c r="G469" s="193"/>
    </row>
    <row r="470" spans="1:7">
      <c r="A470" s="194"/>
      <c r="B470" s="194"/>
      <c r="C470" s="189"/>
      <c r="D470" s="189"/>
      <c r="E470" s="195"/>
      <c r="F470" s="189"/>
      <c r="G470" s="189"/>
    </row>
    <row r="471" spans="1:7">
      <c r="A471" s="189"/>
      <c r="B471" s="189"/>
      <c r="C471" s="189"/>
      <c r="D471" s="189"/>
      <c r="E471" s="195"/>
      <c r="F471" s="189"/>
      <c r="G471" s="189"/>
    </row>
    <row r="472" spans="1:7">
      <c r="A472" s="189"/>
      <c r="B472" s="189"/>
      <c r="C472" s="189"/>
      <c r="D472" s="189"/>
      <c r="E472" s="195"/>
      <c r="F472" s="189"/>
      <c r="G472" s="189"/>
    </row>
    <row r="473" spans="1:7">
      <c r="A473" s="189"/>
      <c r="B473" s="189"/>
      <c r="C473" s="189"/>
      <c r="D473" s="189"/>
      <c r="E473" s="195"/>
      <c r="F473" s="189"/>
      <c r="G473" s="189"/>
    </row>
    <row r="474" spans="1:7">
      <c r="A474" s="189"/>
      <c r="B474" s="189"/>
      <c r="C474" s="189"/>
      <c r="D474" s="189"/>
      <c r="E474" s="195"/>
      <c r="F474" s="189"/>
      <c r="G474" s="189"/>
    </row>
    <row r="475" spans="1:7">
      <c r="A475" s="189"/>
      <c r="B475" s="189"/>
      <c r="C475" s="189"/>
      <c r="D475" s="189"/>
      <c r="E475" s="195"/>
      <c r="F475" s="189"/>
      <c r="G475" s="189"/>
    </row>
    <row r="476" spans="1:7">
      <c r="A476" s="189"/>
      <c r="B476" s="189"/>
      <c r="C476" s="189"/>
      <c r="D476" s="189"/>
      <c r="E476" s="195"/>
      <c r="F476" s="189"/>
      <c r="G476" s="189"/>
    </row>
    <row r="477" spans="1:7">
      <c r="A477" s="189"/>
      <c r="B477" s="189"/>
      <c r="C477" s="189"/>
      <c r="D477" s="189"/>
      <c r="E477" s="195"/>
      <c r="F477" s="189"/>
      <c r="G477" s="189"/>
    </row>
    <row r="478" spans="1:7">
      <c r="A478" s="189"/>
      <c r="B478" s="189"/>
      <c r="C478" s="189"/>
      <c r="D478" s="189"/>
      <c r="E478" s="195"/>
      <c r="F478" s="189"/>
      <c r="G478" s="189"/>
    </row>
    <row r="479" spans="1:7">
      <c r="A479" s="189"/>
      <c r="B479" s="189"/>
      <c r="C479" s="189"/>
      <c r="D479" s="189"/>
      <c r="E479" s="195"/>
      <c r="F479" s="189"/>
      <c r="G479" s="189"/>
    </row>
    <row r="480" spans="1:7">
      <c r="A480" s="189"/>
      <c r="B480" s="189"/>
      <c r="C480" s="189"/>
      <c r="D480" s="189"/>
      <c r="E480" s="195"/>
      <c r="F480" s="189"/>
      <c r="G480" s="189"/>
    </row>
    <row r="481" spans="1:7">
      <c r="A481" s="189"/>
      <c r="B481" s="189"/>
      <c r="C481" s="189"/>
      <c r="D481" s="189"/>
      <c r="E481" s="195"/>
      <c r="F481" s="189"/>
      <c r="G481" s="189"/>
    </row>
    <row r="482" spans="1:7">
      <c r="A482" s="189"/>
      <c r="B482" s="189"/>
      <c r="C482" s="189"/>
      <c r="D482" s="189"/>
      <c r="E482" s="195"/>
      <c r="F482" s="189"/>
      <c r="G482" s="189"/>
    </row>
  </sheetData>
  <mergeCells count="170">
    <mergeCell ref="C9:D9"/>
    <mergeCell ref="C10:D10"/>
    <mergeCell ref="C11:D11"/>
    <mergeCell ref="C13:D13"/>
    <mergeCell ref="A1:G1"/>
    <mergeCell ref="A3:B3"/>
    <mergeCell ref="A4:B4"/>
    <mergeCell ref="E4:G4"/>
    <mergeCell ref="C21:D21"/>
    <mergeCell ref="C25:D25"/>
    <mergeCell ref="C14:D14"/>
    <mergeCell ref="C16:D16"/>
    <mergeCell ref="C17:D17"/>
    <mergeCell ref="C20:D20"/>
    <mergeCell ref="C43:D43"/>
    <mergeCell ref="C47:D47"/>
    <mergeCell ref="C49:D49"/>
    <mergeCell ref="C51:D51"/>
    <mergeCell ref="C41:D41"/>
    <mergeCell ref="C26:D26"/>
    <mergeCell ref="C42:D42"/>
    <mergeCell ref="C30:D30"/>
    <mergeCell ref="C31:D31"/>
    <mergeCell ref="C32:D32"/>
    <mergeCell ref="C33:D33"/>
    <mergeCell ref="C34:D34"/>
    <mergeCell ref="C36:D36"/>
    <mergeCell ref="C38:D38"/>
    <mergeCell ref="C39:D39"/>
    <mergeCell ref="C40:D40"/>
    <mergeCell ref="C71:D71"/>
    <mergeCell ref="C73:D73"/>
    <mergeCell ref="C58:D58"/>
    <mergeCell ref="C59:D59"/>
    <mergeCell ref="C64:D64"/>
    <mergeCell ref="C65:D65"/>
    <mergeCell ref="C53:D53"/>
    <mergeCell ref="C54:D54"/>
    <mergeCell ref="C55:D55"/>
    <mergeCell ref="C57:D57"/>
    <mergeCell ref="C66:D66"/>
    <mergeCell ref="C69:D69"/>
    <mergeCell ref="C108:D108"/>
    <mergeCell ref="C102:D102"/>
    <mergeCell ref="C79:D79"/>
    <mergeCell ref="C80:D80"/>
    <mergeCell ref="C100:D100"/>
    <mergeCell ref="C75:D75"/>
    <mergeCell ref="C76:D76"/>
    <mergeCell ref="C77:D77"/>
    <mergeCell ref="C78:D78"/>
    <mergeCell ref="C110:D110"/>
    <mergeCell ref="C82:D82"/>
    <mergeCell ref="C83:D83"/>
    <mergeCell ref="C86:D86"/>
    <mergeCell ref="C87:D87"/>
    <mergeCell ref="C89:D89"/>
    <mergeCell ref="C91:D91"/>
    <mergeCell ref="C95:D95"/>
    <mergeCell ref="C97:D97"/>
    <mergeCell ref="C104:D104"/>
    <mergeCell ref="C137:D137"/>
    <mergeCell ref="C117:D117"/>
    <mergeCell ref="C118:D118"/>
    <mergeCell ref="C120:D120"/>
    <mergeCell ref="C122:D122"/>
    <mergeCell ref="C127:D127"/>
    <mergeCell ref="C129:D129"/>
    <mergeCell ref="C131:D131"/>
    <mergeCell ref="C133:D133"/>
    <mergeCell ref="C135:D135"/>
    <mergeCell ref="C155:D155"/>
    <mergeCell ref="C138:D138"/>
    <mergeCell ref="C140:D140"/>
    <mergeCell ref="C141:D141"/>
    <mergeCell ref="C142:D142"/>
    <mergeCell ref="C134:D134"/>
    <mergeCell ref="C149:D149"/>
    <mergeCell ref="C151:D151"/>
    <mergeCell ref="C153:D153"/>
    <mergeCell ref="C136:D136"/>
    <mergeCell ref="C161:D161"/>
    <mergeCell ref="C163:D163"/>
    <mergeCell ref="C165:D165"/>
    <mergeCell ref="C167:D167"/>
    <mergeCell ref="C156:D156"/>
    <mergeCell ref="C157:D157"/>
    <mergeCell ref="C159:D159"/>
    <mergeCell ref="C160:D160"/>
    <mergeCell ref="C169:D169"/>
    <mergeCell ref="C231:D231"/>
    <mergeCell ref="C232:D232"/>
    <mergeCell ref="C209:D209"/>
    <mergeCell ref="C213:D213"/>
    <mergeCell ref="C215:D215"/>
    <mergeCell ref="C216:D216"/>
    <mergeCell ref="C171:D171"/>
    <mergeCell ref="C178:D178"/>
    <mergeCell ref="C180:D180"/>
    <mergeCell ref="C219:D219"/>
    <mergeCell ref="C226:D226"/>
    <mergeCell ref="C182:D182"/>
    <mergeCell ref="C183:D183"/>
    <mergeCell ref="C204:D204"/>
    <mergeCell ref="C188:D188"/>
    <mergeCell ref="C189:D189"/>
    <mergeCell ref="C191:D191"/>
    <mergeCell ref="C193:D193"/>
    <mergeCell ref="C197:D197"/>
    <mergeCell ref="C198:D198"/>
    <mergeCell ref="C200:D200"/>
    <mergeCell ref="C203:D203"/>
    <mergeCell ref="C173:D173"/>
    <mergeCell ref="C217:D217"/>
    <mergeCell ref="C277:D277"/>
    <mergeCell ref="C278:D278"/>
    <mergeCell ref="C280:D280"/>
    <mergeCell ref="C227:D227"/>
    <mergeCell ref="C228:D228"/>
    <mergeCell ref="C229:D229"/>
    <mergeCell ref="C325:D325"/>
    <mergeCell ref="C234:D234"/>
    <mergeCell ref="C236:D236"/>
    <mergeCell ref="C237:D237"/>
    <mergeCell ref="C240:D240"/>
    <mergeCell ref="C267:D267"/>
    <mergeCell ref="C247:D247"/>
    <mergeCell ref="C248:D248"/>
    <mergeCell ref="C253:D253"/>
    <mergeCell ref="C275:D275"/>
    <mergeCell ref="C342:D342"/>
    <mergeCell ref="C353:D353"/>
    <mergeCell ref="C354:D354"/>
    <mergeCell ref="C355:D355"/>
    <mergeCell ref="C356:D356"/>
    <mergeCell ref="C254:D254"/>
    <mergeCell ref="C256:D256"/>
    <mergeCell ref="C347:D347"/>
    <mergeCell ref="C352:D352"/>
    <mergeCell ref="C321:D321"/>
    <mergeCell ref="C365:D365"/>
    <mergeCell ref="C385:D385"/>
    <mergeCell ref="C372:D372"/>
    <mergeCell ref="C357:D357"/>
    <mergeCell ref="C358:D358"/>
    <mergeCell ref="C327:D327"/>
    <mergeCell ref="C330:D330"/>
    <mergeCell ref="C331:D331"/>
    <mergeCell ref="C337:D337"/>
    <mergeCell ref="C339:D339"/>
    <mergeCell ref="C392:D392"/>
    <mergeCell ref="C386:D386"/>
    <mergeCell ref="C387:D387"/>
    <mergeCell ref="C359:D359"/>
    <mergeCell ref="C360:D360"/>
    <mergeCell ref="C388:D388"/>
    <mergeCell ref="C390:D390"/>
    <mergeCell ref="C370:D370"/>
    <mergeCell ref="C371:D371"/>
    <mergeCell ref="C361:D361"/>
    <mergeCell ref="C393:D393"/>
    <mergeCell ref="C398:D398"/>
    <mergeCell ref="C401:D401"/>
    <mergeCell ref="C376:D376"/>
    <mergeCell ref="C377:D377"/>
    <mergeCell ref="C379:D379"/>
    <mergeCell ref="C380:D380"/>
    <mergeCell ref="C381:D381"/>
    <mergeCell ref="C383:D383"/>
    <mergeCell ref="C391:D391"/>
  </mergeCells>
  <phoneticPr fontId="7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PocetMJ</vt:lpstr>
      <vt:lpstr>Poznamka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Fimek</dc:creator>
  <cp:lastModifiedBy>our01</cp:lastModifiedBy>
  <dcterms:created xsi:type="dcterms:W3CDTF">2015-06-16T07:47:58Z</dcterms:created>
  <dcterms:modified xsi:type="dcterms:W3CDTF">2015-06-17T12:27:21Z</dcterms:modified>
</cp:coreProperties>
</file>